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lilian Peralta\Desktop\"/>
    </mc:Choice>
  </mc:AlternateContent>
  <xr:revisionPtr revIDLastSave="0" documentId="8_{DF1B9514-0777-4F93-A9C1-2768BB8A2B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41" i="1"/>
  <c r="I42" i="1"/>
  <c r="I43" i="1"/>
  <c r="I44" i="1"/>
  <c r="I45" i="1"/>
  <c r="I39" i="1"/>
  <c r="I38" i="1"/>
  <c r="H38" i="1"/>
  <c r="H28" i="1"/>
  <c r="I28" i="1" s="1"/>
  <c r="I20" i="1"/>
  <c r="I21" i="1"/>
  <c r="I22" i="1"/>
  <c r="I23" i="1"/>
  <c r="I24" i="1"/>
  <c r="I25" i="1"/>
  <c r="I26" i="1"/>
  <c r="I27" i="1"/>
  <c r="I19" i="1"/>
  <c r="H18" i="1"/>
  <c r="H76" i="1" s="1"/>
  <c r="I76" i="1" s="1"/>
  <c r="I14" i="1"/>
  <c r="I15" i="1"/>
  <c r="I16" i="1"/>
  <c r="I17" i="1"/>
  <c r="I13" i="1"/>
  <c r="I12" i="1"/>
  <c r="I37" i="1"/>
  <c r="I36" i="1"/>
  <c r="I35" i="1"/>
  <c r="I34" i="1"/>
  <c r="I33" i="1"/>
  <c r="I32" i="1"/>
  <c r="I31" i="1"/>
  <c r="I30" i="1"/>
  <c r="I29" i="1"/>
  <c r="H12" i="1"/>
  <c r="G18" i="1"/>
  <c r="G12" i="1"/>
  <c r="G72" i="1"/>
  <c r="G38" i="1"/>
  <c r="G28" i="1"/>
  <c r="I78" i="1"/>
  <c r="I79" i="1"/>
  <c r="I80" i="1"/>
  <c r="I81" i="1"/>
  <c r="I82" i="1"/>
  <c r="I83" i="1"/>
  <c r="I84" i="1"/>
  <c r="I85" i="1"/>
  <c r="I74" i="1"/>
  <c r="I75" i="1"/>
  <c r="I73" i="1"/>
  <c r="F72" i="1"/>
  <c r="E72" i="1"/>
  <c r="I71" i="1"/>
  <c r="I70" i="1"/>
  <c r="I69" i="1"/>
  <c r="I65" i="1"/>
  <c r="I66" i="1"/>
  <c r="I67" i="1"/>
  <c r="I68" i="1"/>
  <c r="I64" i="1"/>
  <c r="I56" i="1"/>
  <c r="I57" i="1"/>
  <c r="I58" i="1"/>
  <c r="I59" i="1"/>
  <c r="I60" i="1"/>
  <c r="I61" i="1"/>
  <c r="I62" i="1"/>
  <c r="I63" i="1"/>
  <c r="I55" i="1"/>
  <c r="I54" i="1"/>
  <c r="I48" i="1"/>
  <c r="I49" i="1"/>
  <c r="I50" i="1"/>
  <c r="I51" i="1"/>
  <c r="I52" i="1"/>
  <c r="I53" i="1"/>
  <c r="I47" i="1"/>
  <c r="I46" i="1"/>
  <c r="F38" i="1"/>
  <c r="I18" i="1" l="1"/>
  <c r="H86" i="1"/>
  <c r="G76" i="1"/>
  <c r="G86" i="1" s="1"/>
  <c r="G88" i="1" s="1"/>
  <c r="I72" i="1"/>
  <c r="F28" i="1"/>
  <c r="F18" i="1"/>
  <c r="F12" i="1"/>
  <c r="E38" i="1"/>
  <c r="E28" i="1"/>
  <c r="E18" i="1"/>
  <c r="E12" i="1"/>
  <c r="C46" i="1"/>
  <c r="I86" i="1" l="1"/>
  <c r="I88" i="1" s="1"/>
  <c r="I77" i="1"/>
  <c r="H88" i="1"/>
  <c r="F76" i="1"/>
  <c r="E76" i="1"/>
  <c r="F86" i="1"/>
  <c r="F88" i="1" s="1"/>
  <c r="C64" i="1"/>
  <c r="C54" i="1"/>
  <c r="C38" i="1"/>
  <c r="C28" i="1"/>
  <c r="C18" i="1"/>
  <c r="C12" i="1"/>
  <c r="E86" i="1" l="1"/>
  <c r="C76" i="1"/>
  <c r="C86" i="1" s="1"/>
  <c r="C88" i="1" s="1"/>
  <c r="E88" i="1" l="1"/>
</calcChain>
</file>

<file path=xl/sharedStrings.xml><?xml version="1.0" encoding="utf-8"?>
<sst xmlns="http://schemas.openxmlformats.org/spreadsheetml/2006/main" count="100" uniqueCount="100">
  <si>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</si>
  <si>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</si>
  <si>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</si>
  <si>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</si>
  <si>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</si>
  <si>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</si>
  <si>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</si>
  <si>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</si>
  <si>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</si>
  <si>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</si>
  <si>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</si>
  <si>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</si>
  <si>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</si>
  <si>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</si>
  <si>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</si>
  <si>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</si>
  <si>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</si>
  <si>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</si>
  <si>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</si>
  <si>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</si>
  <si>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</si>
  <si>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</si>
  <si>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</si>
  <si>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</si>
  <si>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</si>
  <si>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</si>
  <si>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</si>
  <si>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</si>
  <si>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</si>
  <si>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</si>
  <si>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</si>
  <si>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</si>
  <si>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</si>
  <si>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</si>
  <si>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</si>
  <si>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</si>
  <si>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</si>
  <si>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</si>
  <si>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</si>
  <si>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</si>
  <si>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</si>
  <si>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</si>
  <si>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</si>
  <si>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</si>
  <si>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</si>
  <si>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</si>
  <si>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</si>
  <si>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</si>
  <si>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</si>
  <si>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</si>
  <si>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</si>
  <si>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</si>
  <si>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</si>
  <si>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</si>
  <si>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</si>
  <si>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</si>
  <si>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</si>
  <si>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</si>
  <si>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</si>
  <si>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</si>
  <si>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</si>
  <si>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</si>
  <si>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</si>
  <si>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</si>
  <si>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</si>
  <si>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</si>
  <si>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</si>
  <si>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</si>
  <si>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</si>
  <si>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</si>
  <si>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</si>
  <si>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</si>
  <si>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</si>
  <si>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</si>
  <si>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</si>
  <si>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</si>
  <si>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</si>
  <si>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</si>
  <si>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</si>
  <si>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</si>
  <si>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</si>
  <si>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</si>
  <si>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</si>
  <si>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Encargada de Presupuesto</t>
  </si>
  <si>
    <t>Fuente : SIGEF</t>
  </si>
  <si>
    <t>oportunamente contratados.</t>
  </si>
  <si>
    <r>
      <t xml:space="preserve">Total devengado : </t>
    </r>
    <r>
      <rPr>
        <sz val="11"/>
        <color rgb="FF000000"/>
        <rFont val="Calibri"/>
        <family val="2"/>
        <scheme val="minor"/>
      </rPr>
      <t>Son los recursos financieros que surgen con la obligación, pago por la recepción de conformidad de obras, bienes y servicios</t>
    </r>
  </si>
  <si>
    <r>
      <t xml:space="preserve">Presupuesto modificado : </t>
    </r>
    <r>
      <rPr>
        <sz val="11"/>
        <color rgb="FF000000"/>
        <rFont val="Calibri"/>
        <family val="2"/>
        <scheme val="minor"/>
      </rPr>
      <t>Serefiere al presupuesto aprobado en el caso del Congreso Nacional apruebe un presupuesto complentario</t>
    </r>
  </si>
  <si>
    <r>
      <t xml:space="preserve">Presupuesto aprobado : </t>
    </r>
    <r>
      <rPr>
        <sz val="11"/>
        <color rgb="FF000000"/>
        <rFont val="Calibri"/>
        <family val="2"/>
        <scheme val="minor"/>
      </rPr>
      <t xml:space="preserve">Se refiere al presupuesto aprobado en la Ley de Presupuesto Gneral del Estado </t>
    </r>
  </si>
  <si>
    <t xml:space="preserve">                                                                                                                                                    </t>
  </si>
  <si>
    <t>MARIA CONTRERAS</t>
  </si>
  <si>
    <t>AÑO 2026</t>
  </si>
  <si>
    <t>Directora  Financiera</t>
  </si>
  <si>
    <t xml:space="preserve">ENERO </t>
  </si>
  <si>
    <t xml:space="preserve">TOTAL DE GASTOS </t>
  </si>
  <si>
    <t xml:space="preserve">CORNELIA RONDON </t>
  </si>
  <si>
    <t>FEBRERO</t>
  </si>
  <si>
    <t>TOTAL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</si>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</sst>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0"/>
      <name val="Lucida Fax"/>
      <family val="1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name val="Lucida Fax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5" fillId="0" borderId="0" xfId="0" applyFont="1"/>
    <xf numFmtId="43" fontId="3" fillId="0" borderId="3" xfId="1" applyFont="1" applyBorder="1"/>
    <xf numFmtId="4" fontId="3" fillId="4" borderId="3" xfId="0" applyNumberFormat="1" applyFont="1" applyFill="1" applyBorder="1" applyAlignment="1">
      <alignment horizontal="left" vertical="center" wrapText="1"/>
    </xf>
    <xf numFmtId="43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43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9" xfId="1" applyFont="1" applyBorder="1" applyAlignment="1">
      <alignment horizontal="right"/>
    </xf>
    <xf numFmtId="43" fontId="3" fillId="0" borderId="9" xfId="1" applyFont="1" applyBorder="1"/>
    <xf numFmtId="43" fontId="10" fillId="4" borderId="9" xfId="1" applyFont="1" applyFill="1" applyBorder="1" applyAlignment="1">
      <alignment horizontal="right" wrapText="1"/>
    </xf>
    <xf numFmtId="4" fontId="3" fillId="4" borderId="6" xfId="0" applyNumberFormat="1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left" vertical="center" wrapText="1"/>
    </xf>
    <xf numFmtId="43" fontId="10" fillId="2" borderId="12" xfId="1" applyFont="1" applyFill="1" applyBorder="1" applyAlignment="1">
      <alignment horizontal="right" wrapText="1"/>
    </xf>
    <xf numFmtId="43" fontId="4" fillId="2" borderId="13" xfId="1" applyFont="1" applyFill="1" applyBorder="1"/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3" fontId="10" fillId="4" borderId="2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43" fontId="10" fillId="2" borderId="14" xfId="1" applyFont="1" applyFill="1" applyBorder="1" applyAlignment="1">
      <alignment horizontal="right" wrapText="1"/>
    </xf>
    <xf numFmtId="43" fontId="10" fillId="4" borderId="6" xfId="1" applyFont="1" applyFill="1" applyBorder="1" applyAlignment="1">
      <alignment horizontal="right" wrapText="1"/>
    </xf>
    <xf numFmtId="43" fontId="10" fillId="4" borderId="10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3" fontId="9" fillId="4" borderId="10" xfId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43" fontId="14" fillId="0" borderId="0" xfId="1" applyFont="1" applyAlignment="1">
      <alignment horizontal="right"/>
    </xf>
    <xf numFmtId="43" fontId="14" fillId="0" borderId="3" xfId="1" applyFont="1" applyBorder="1" applyAlignment="1">
      <alignment horizontal="right"/>
    </xf>
    <xf numFmtId="43" fontId="4" fillId="0" borderId="3" xfId="1" applyFont="1" applyBorder="1"/>
    <xf numFmtId="43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43" fontId="10" fillId="2" borderId="17" xfId="1" applyFont="1" applyFill="1" applyBorder="1" applyAlignment="1">
      <alignment horizontal="right" wrapText="1"/>
    </xf>
    <xf numFmtId="43" fontId="14" fillId="0" borderId="9" xfId="1" applyFont="1" applyBorder="1" applyAlignment="1">
      <alignment horizontal="right"/>
    </xf>
    <xf numFmtId="43" fontId="9" fillId="4" borderId="8" xfId="1" applyFont="1" applyFill="1" applyBorder="1" applyAlignment="1">
      <alignment horizontal="right" wrapText="1"/>
    </xf>
    <xf numFmtId="43" fontId="9" fillId="4" borderId="9" xfId="1" applyFont="1" applyFill="1" applyBorder="1" applyAlignment="1">
      <alignment horizontal="right" wrapText="1"/>
    </xf>
    <xf numFmtId="43" fontId="10" fillId="4" borderId="5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horizontal="right"/>
    </xf>
    <xf numFmtId="43" fontId="9" fillId="0" borderId="2" xfId="1" applyFont="1" applyBorder="1" applyAlignment="1">
      <alignment horizontal="right"/>
    </xf>
    <xf numFmtId="4" fontId="4" fillId="2" borderId="16" xfId="0" applyNumberFormat="1" applyFont="1" applyFill="1" applyBorder="1" applyAlignment="1">
      <alignment horizontal="left" vertical="center" wrapText="1"/>
    </xf>
    <xf numFmtId="43" fontId="14" fillId="0" borderId="2" xfId="1" applyFont="1" applyBorder="1" applyAlignment="1">
      <alignment horizontal="right"/>
    </xf>
    <xf numFmtId="43" fontId="9" fillId="0" borderId="6" xfId="1" applyFont="1" applyBorder="1" applyAlignment="1">
      <alignment horizontal="right"/>
    </xf>
    <xf numFmtId="43" fontId="10" fillId="2" borderId="13" xfId="1" applyFont="1" applyFill="1" applyBorder="1" applyAlignment="1">
      <alignment horizontal="right" wrapText="1"/>
    </xf>
    <xf numFmtId="43" fontId="14" fillId="0" borderId="6" xfId="1" applyFont="1" applyBorder="1" applyAlignment="1">
      <alignment horizontal="right"/>
    </xf>
    <xf numFmtId="43" fontId="14" fillId="0" borderId="10" xfId="1" applyFont="1" applyBorder="1" applyAlignment="1">
      <alignment horizontal="right"/>
    </xf>
    <xf numFmtId="43" fontId="14" fillId="0" borderId="8" xfId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9" fillId="0" borderId="0" xfId="0" applyFont="1"/>
    <xf numFmtId="4" fontId="21" fillId="2" borderId="1" xfId="0" applyNumberFormat="1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21" fillId="2" borderId="13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/>
    </xf>
    <xf numFmtId="0" fontId="0" fillId="0" borderId="3" xfId="0" applyBorder="1"/>
    <xf numFmtId="43" fontId="4" fillId="0" borderId="6" xfId="1" applyFont="1" applyBorder="1"/>
    <xf numFmtId="43" fontId="4" fillId="2" borderId="1" xfId="1" applyFont="1" applyFill="1" applyBorder="1"/>
    <xf numFmtId="43" fontId="10" fillId="2" borderId="1" xfId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left" vertical="center" wrapText="1"/>
    </xf>
    <xf numFmtId="0" fontId="5" fillId="0" borderId="5" xfId="0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6" xfId="1" applyFont="1" applyBorder="1"/>
    <xf numFmtId="43" fontId="0" fillId="2" borderId="1" xfId="0" applyNumberFormat="1" applyFill="1" applyBorder="1"/>
    <xf numFmtId="43" fontId="19" fillId="2" borderId="1" xfId="0" applyNumberFormat="1" applyFont="1" applyFill="1" applyBorder="1"/>
    <xf numFmtId="43" fontId="0" fillId="2" borderId="1" xfId="1" applyFont="1" applyFill="1" applyBorder="1"/>
    <xf numFmtId="43" fontId="19" fillId="2" borderId="3" xfId="0" applyNumberFormat="1" applyFont="1" applyFill="1" applyBorder="1"/>
    <xf numFmtId="0" fontId="22" fillId="0" borderId="15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43" fontId="19" fillId="2" borderId="7" xfId="0" applyNumberFormat="1" applyFont="1" applyFill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2" borderId="7" xfId="0" applyNumberFormat="1" applyFill="1" applyBorder="1"/>
    <xf numFmtId="43" fontId="0" fillId="2" borderId="7" xfId="1" applyFont="1" applyFill="1" applyBorder="1"/>
    <xf numFmtId="43" fontId="19" fillId="2" borderId="9" xfId="0" applyNumberFormat="1" applyFont="1" applyFill="1" applyBorder="1"/>
    <xf numFmtId="0" fontId="0" fillId="0" borderId="9" xfId="0" applyBorder="1"/>
    <xf numFmtId="43" fontId="0" fillId="0" borderId="2" xfId="0" applyNumberFormat="1" applyBorder="1"/>
    <xf numFmtId="43" fontId="0" fillId="2" borderId="13" xfId="0" applyNumberFormat="1" applyFill="1" applyBorder="1"/>
    <xf numFmtId="43" fontId="19" fillId="2" borderId="13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4" xfId="0" applyBorder="1"/>
    <xf numFmtId="43" fontId="0" fillId="0" borderId="4" xfId="0" applyNumberFormat="1" applyBorder="1"/>
    <xf numFmtId="4" fontId="4" fillId="2" borderId="7" xfId="0" applyNumberFormat="1" applyFont="1" applyFill="1" applyBorder="1" applyAlignment="1">
      <alignment horizontal="left" vertical="center" wrapText="1"/>
    </xf>
    <xf numFmtId="43" fontId="10" fillId="2" borderId="11" xfId="1" applyFont="1" applyFill="1" applyBorder="1" applyAlignment="1">
      <alignment horizontal="right" wrapText="1"/>
    </xf>
    <xf numFmtId="43" fontId="0" fillId="2" borderId="13" xfId="1" applyFont="1" applyFill="1" applyBorder="1"/>
    <xf numFmtId="4" fontId="4" fillId="3" borderId="9" xfId="0" applyNumberFormat="1" applyFont="1" applyFill="1" applyBorder="1" applyAlignment="1">
      <alignment horizontal="left" vertical="center" wrapText="1"/>
    </xf>
    <xf numFmtId="43" fontId="10" fillId="2" borderId="7" xfId="1" applyFont="1" applyFill="1" applyBorder="1" applyAlignment="1">
      <alignment horizontal="right" wrapText="1"/>
    </xf>
    <xf numFmtId="43" fontId="19" fillId="2" borderId="12" xfId="1" applyFont="1" applyFill="1" applyBorder="1"/>
    <xf numFmtId="43" fontId="19" fillId="2" borderId="21" xfId="0" applyNumberFormat="1" applyFont="1" applyFill="1" applyBorder="1"/>
    <xf numFmtId="43" fontId="0" fillId="0" borderId="5" xfId="1" applyFont="1" applyBorder="1"/>
    <xf numFmtId="43" fontId="0" fillId="2" borderId="21" xfId="0" applyNumberFormat="1" applyFill="1" applyBorder="1"/>
    <xf numFmtId="43" fontId="0" fillId="2" borderId="21" xfId="1" applyFont="1" applyFill="1" applyBorder="1"/>
    <xf numFmtId="43" fontId="19" fillId="2" borderId="14" xfId="1" applyFont="1" applyFill="1" applyBorder="1"/>
    <xf numFmtId="43" fontId="0" fillId="2" borderId="14" xfId="1" applyFont="1" applyFill="1" applyBorder="1"/>
    <xf numFmtId="43" fontId="0" fillId="2" borderId="22" xfId="1" applyFont="1" applyFill="1" applyBorder="1"/>
    <xf numFmtId="43" fontId="19" fillId="2" borderId="22" xfId="0" applyNumberFormat="1" applyFont="1" applyFill="1" applyBorder="1"/>
    <xf numFmtId="0" fontId="13" fillId="0" borderId="0" xfId="0" applyFont="1" applyAlignment="1">
      <alignment horizontal="left" wrapText="1"/>
    </xf>
    <xf numFmtId="0" fontId="16" fillId="0" borderId="0" xfId="2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7" fillId="0" borderId="0" xfId="2" applyFont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22" fillId="0" borderId="1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1066801</xdr:colOff>
      <xdr:row>0</xdr:row>
      <xdr:rowOff>0</xdr:rowOff>
    </xdr:from>
    <xdr:to>
      <xdr:col>4</xdr:col>
      <xdr:colOff>1238250</xdr:colOff>
      <xdr:row>5</xdr:row>
      <xdr:rowOff>171450</xdr:rowOff>
    </xdr:to>
    <xdr:pic>
      <xdr:nvPicPr>
        <xdr:cNvPr id="2" name="Imagen 1" descr="Convocatoria para postular candidatas a la Medalla al Mérito de la Mujer Dominicana 2025">
          <a:extLst>
            <a:ext uri="{FF2B5EF4-FFF2-40B4-BE49-F238E27FC236}">
              <a16:creationId xmlns:a16="http://schemas.microsoft.com/office/drawing/2014/main" id="{221CDA3F-B64D-00A4-027C-6B26BAEE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1" y="0"/>
          <a:ext cx="3067049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3"/>
  <sheetViews>
    <sheetView tabSelected="1" zoomScaleNormal="100" workbookViewId="0">
      <selection activeCell="J17" sqref="J17"/>
    </sheetView>
  </sheetViews>
  <sheetFormatPr baseColWidth="10" defaultRowHeight="15" x14ac:dyDescent="0.25"/>
  <cols>
    <col min="1" max="1" width="3.7109375" customWidth="1"/>
    <col min="2" max="2" width="50.28515625" customWidth="1"/>
    <col min="3" max="3" width="24.140625" customWidth="1"/>
    <col min="4" max="4" width="19.28515625" customWidth="1"/>
    <col min="5" max="5" width="19" customWidth="1"/>
    <col min="6" max="8" width="16.42578125" customWidth="1"/>
    <col min="9" max="9" width="16.85546875" customWidth="1"/>
  </cols>
  <sheetData>
    <row r="2" spans="1:9" x14ac:dyDescent="0.25">
      <c r="B2" s="1"/>
      <c r="C2" s="1"/>
      <c r="D2" s="1"/>
    </row>
    <row r="3" spans="1:9" x14ac:dyDescent="0.25">
      <c r="B3" s="1"/>
      <c r="C3" s="1"/>
      <c r="D3" s="1"/>
    </row>
    <row r="4" spans="1:9" x14ac:dyDescent="0.25">
      <c r="B4" s="1"/>
      <c r="C4" s="1"/>
      <c r="D4" s="1"/>
    </row>
    <row r="5" spans="1:9" x14ac:dyDescent="0.25">
      <c r="B5" s="1"/>
      <c r="C5" s="1"/>
      <c r="D5" s="1"/>
    </row>
    <row r="6" spans="1:9" ht="16.5" x14ac:dyDescent="0.3">
      <c r="A6" s="103"/>
      <c r="B6" s="103"/>
      <c r="C6" s="103"/>
      <c r="D6" s="103"/>
      <c r="E6" s="103"/>
    </row>
    <row r="7" spans="1:9" ht="18.600000000000001" customHeight="1" x14ac:dyDescent="0.25">
      <c r="A7" s="106" t="s">
        <v>0</v>
      </c>
      <c r="B7" s="106"/>
      <c r="C7" s="106"/>
      <c r="D7" s="106"/>
      <c r="E7" s="106"/>
      <c r="F7" s="106"/>
      <c r="G7" s="106"/>
      <c r="H7" s="106"/>
      <c r="I7" s="106"/>
    </row>
    <row r="8" spans="1:9" ht="15" customHeight="1" x14ac:dyDescent="0.3">
      <c r="A8" s="105" t="s">
        <v>91</v>
      </c>
      <c r="B8" s="105"/>
      <c r="C8" s="105"/>
      <c r="D8" s="105"/>
      <c r="E8" s="105"/>
      <c r="F8" s="105"/>
      <c r="G8" s="105"/>
      <c r="H8" s="105"/>
      <c r="I8" s="105"/>
    </row>
    <row r="9" spans="1:9" ht="17.25" thickBot="1" x14ac:dyDescent="0.35">
      <c r="A9" s="104" t="s">
        <v>1</v>
      </c>
      <c r="B9" s="104"/>
      <c r="C9" s="104"/>
      <c r="D9" s="104"/>
      <c r="E9" s="104"/>
      <c r="F9" s="104"/>
      <c r="G9" s="104"/>
      <c r="H9" s="104"/>
      <c r="I9" s="104"/>
    </row>
    <row r="10" spans="1:9" ht="37.15" customHeight="1" thickBot="1" x14ac:dyDescent="0.3">
      <c r="B10" s="54" t="s">
        <v>2</v>
      </c>
      <c r="C10" s="55" t="s">
        <v>80</v>
      </c>
      <c r="D10" s="56" t="s">
        <v>79</v>
      </c>
      <c r="E10" s="57" t="s">
        <v>93</v>
      </c>
      <c r="F10" s="57" t="s">
        <v>96</v>
      </c>
      <c r="G10" s="57" t="s">
        <v>98</v>
      </c>
      <c r="H10" s="57" t="s">
        <v>99</v>
      </c>
      <c r="I10" s="57" t="s">
        <v>97</v>
      </c>
    </row>
    <row r="11" spans="1:9" ht="15.75" thickBot="1" x14ac:dyDescent="0.3">
      <c r="B11" s="20" t="s">
        <v>3</v>
      </c>
      <c r="C11" s="37"/>
      <c r="D11" s="63"/>
      <c r="E11" s="84"/>
      <c r="F11" s="85"/>
      <c r="I11" s="86"/>
    </row>
    <row r="12" spans="1:9" ht="15.75" thickBot="1" x14ac:dyDescent="0.3">
      <c r="B12" s="62" t="s">
        <v>4</v>
      </c>
      <c r="C12" s="61">
        <f>SUM(C13:C17)</f>
        <v>484956281</v>
      </c>
      <c r="D12" s="60"/>
      <c r="E12" s="68">
        <f>SUM(E13:E17)</f>
        <v>29316246.41</v>
      </c>
      <c r="F12" s="73">
        <f>SUM(F13:F17)</f>
        <v>29479079.529999997</v>
      </c>
      <c r="G12" s="73">
        <f>SUM(G13:G17)</f>
        <v>29374184.869999997</v>
      </c>
      <c r="H12" s="73">
        <f>SUM(H13:H17)</f>
        <v>41882543.060000002</v>
      </c>
      <c r="I12" s="83">
        <f>SUM(E12:H12)</f>
        <v>130052053.87</v>
      </c>
    </row>
    <row r="13" spans="1:9" ht="22.15" customHeight="1" x14ac:dyDescent="0.25">
      <c r="B13" s="12" t="s">
        <v>5</v>
      </c>
      <c r="C13" s="51">
        <v>349758250</v>
      </c>
      <c r="D13" s="44"/>
      <c r="E13" s="64">
        <v>24997510.949999999</v>
      </c>
      <c r="F13" s="74">
        <v>25184777.629999999</v>
      </c>
      <c r="G13" s="74">
        <v>25096277.699999999</v>
      </c>
      <c r="H13" s="74">
        <v>37656318.640000001</v>
      </c>
      <c r="I13" s="81">
        <f>SUM(E13:H13)</f>
        <v>112934884.92</v>
      </c>
    </row>
    <row r="14" spans="1:9" ht="26.45" customHeight="1" x14ac:dyDescent="0.25">
      <c r="B14" s="3" t="s">
        <v>6</v>
      </c>
      <c r="C14" s="39">
        <v>62306400</v>
      </c>
      <c r="D14" s="4"/>
      <c r="E14" s="65">
        <v>535000</v>
      </c>
      <c r="F14" s="75">
        <v>485000</v>
      </c>
      <c r="G14" s="75">
        <v>485000</v>
      </c>
      <c r="H14" s="74">
        <v>485000</v>
      </c>
      <c r="I14" s="81">
        <f t="shared" ref="I14:I17" si="0">SUM(E14:H14)</f>
        <v>1990000</v>
      </c>
    </row>
    <row r="15" spans="1:9" x14ac:dyDescent="0.25">
      <c r="B15" s="3" t="s">
        <v>7</v>
      </c>
      <c r="C15" s="14">
        <v>0</v>
      </c>
      <c r="D15" s="2"/>
      <c r="E15" s="65">
        <v>0</v>
      </c>
      <c r="F15" s="75">
        <v>0</v>
      </c>
      <c r="G15" s="75">
        <v>0</v>
      </c>
      <c r="H15" s="74">
        <v>0</v>
      </c>
      <c r="I15" s="81">
        <f t="shared" si="0"/>
        <v>0</v>
      </c>
    </row>
    <row r="16" spans="1:9" x14ac:dyDescent="0.25">
      <c r="B16" s="3" t="s">
        <v>8</v>
      </c>
      <c r="C16" s="39">
        <v>25665250</v>
      </c>
      <c r="D16" s="35"/>
      <c r="E16" s="65">
        <v>0</v>
      </c>
      <c r="F16" s="75">
        <v>0</v>
      </c>
      <c r="G16" s="75">
        <v>0</v>
      </c>
      <c r="H16" s="74">
        <v>0</v>
      </c>
      <c r="I16" s="81">
        <f t="shared" si="0"/>
        <v>0</v>
      </c>
    </row>
    <row r="17" spans="2:9" ht="15.75" thickBot="1" x14ac:dyDescent="0.3">
      <c r="B17" s="16" t="s">
        <v>9</v>
      </c>
      <c r="C17" s="50">
        <v>47226381</v>
      </c>
      <c r="D17" s="47"/>
      <c r="E17" s="66">
        <v>3783735.46</v>
      </c>
      <c r="F17" s="76">
        <v>3809301.9</v>
      </c>
      <c r="G17" s="76">
        <v>3792907.17</v>
      </c>
      <c r="H17" s="95">
        <v>3741224.42</v>
      </c>
      <c r="I17" s="81">
        <f t="shared" si="0"/>
        <v>15127168.949999999</v>
      </c>
    </row>
    <row r="18" spans="2:9" ht="15.75" thickBot="1" x14ac:dyDescent="0.3">
      <c r="B18" s="17" t="s">
        <v>10</v>
      </c>
      <c r="C18" s="25">
        <f>C19+C20+C21+C22+C23+C24+C25+C26+C27</f>
        <v>258332553</v>
      </c>
      <c r="D18" s="19"/>
      <c r="E18" s="68">
        <f>SUM(E19:E27)</f>
        <v>9823185.6399999987</v>
      </c>
      <c r="F18" s="73">
        <f>SUM(F19:F27)</f>
        <v>13010564.890000001</v>
      </c>
      <c r="G18" s="73">
        <f>SUM(G19:G27)</f>
        <v>15372643.1</v>
      </c>
      <c r="H18" s="94">
        <f>SUM(H19:H27)</f>
        <v>10302628.050000001</v>
      </c>
      <c r="I18" s="83">
        <f>SUM(E18:H18)</f>
        <v>48509021.680000007</v>
      </c>
    </row>
    <row r="19" spans="2:9" x14ac:dyDescent="0.25">
      <c r="B19" s="12" t="s">
        <v>11</v>
      </c>
      <c r="C19" s="51">
        <v>42605869</v>
      </c>
      <c r="D19" s="44"/>
      <c r="E19" s="64">
        <v>4121464.75</v>
      </c>
      <c r="F19" s="74">
        <v>1578724.7</v>
      </c>
      <c r="G19" s="74">
        <v>3456209.87</v>
      </c>
      <c r="H19" s="74">
        <v>4044120.49</v>
      </c>
      <c r="I19" s="81">
        <f>SUM(E19:H19)</f>
        <v>13200519.810000001</v>
      </c>
    </row>
    <row r="20" spans="2:9" x14ac:dyDescent="0.25">
      <c r="B20" s="3" t="s">
        <v>12</v>
      </c>
      <c r="C20" s="39">
        <v>14602851</v>
      </c>
      <c r="D20" s="4"/>
      <c r="E20" s="65">
        <v>0</v>
      </c>
      <c r="F20" s="75">
        <v>0</v>
      </c>
      <c r="G20" s="75">
        <v>711268</v>
      </c>
      <c r="H20" s="74">
        <v>53996.800000000003</v>
      </c>
      <c r="I20" s="81">
        <f t="shared" ref="I20:I27" si="1">SUM(E20:H20)</f>
        <v>765264.8</v>
      </c>
    </row>
    <row r="21" spans="2:9" x14ac:dyDescent="0.25">
      <c r="B21" s="3" t="s">
        <v>13</v>
      </c>
      <c r="C21" s="39">
        <v>12350000</v>
      </c>
      <c r="D21" s="4"/>
      <c r="E21" s="65">
        <v>0</v>
      </c>
      <c r="F21" s="75">
        <v>58604</v>
      </c>
      <c r="G21" s="75">
        <v>3587923.19</v>
      </c>
      <c r="H21" s="74">
        <v>301215</v>
      </c>
      <c r="I21" s="81">
        <f t="shared" si="1"/>
        <v>3947742.19</v>
      </c>
    </row>
    <row r="22" spans="2:9" x14ac:dyDescent="0.25">
      <c r="B22" s="3" t="s">
        <v>14</v>
      </c>
      <c r="C22" s="39">
        <v>5011877</v>
      </c>
      <c r="D22" s="4"/>
      <c r="E22" s="65">
        <v>0</v>
      </c>
      <c r="F22" s="75">
        <v>173579.19</v>
      </c>
      <c r="G22" s="75">
        <v>566519.96</v>
      </c>
      <c r="H22" s="74">
        <v>0</v>
      </c>
      <c r="I22" s="81">
        <f t="shared" si="1"/>
        <v>740099.14999999991</v>
      </c>
    </row>
    <row r="23" spans="2:9" x14ac:dyDescent="0.25">
      <c r="B23" s="3" t="s">
        <v>15</v>
      </c>
      <c r="C23" s="39">
        <v>101104270</v>
      </c>
      <c r="D23" s="4"/>
      <c r="E23" s="65">
        <v>5294717.6100000003</v>
      </c>
      <c r="F23" s="75">
        <v>2948974.21</v>
      </c>
      <c r="G23" s="75">
        <v>4110621.09</v>
      </c>
      <c r="H23" s="74">
        <v>3549927.81</v>
      </c>
      <c r="I23" s="81">
        <f t="shared" si="1"/>
        <v>15904240.720000001</v>
      </c>
    </row>
    <row r="24" spans="2:9" x14ac:dyDescent="0.25">
      <c r="B24" s="3" t="s">
        <v>16</v>
      </c>
      <c r="C24" s="39">
        <v>15450000</v>
      </c>
      <c r="D24" s="4"/>
      <c r="E24" s="65">
        <v>407003.28</v>
      </c>
      <c r="F24" s="75">
        <v>8002682.79</v>
      </c>
      <c r="G24" s="75">
        <v>58742.83</v>
      </c>
      <c r="H24" s="74">
        <v>1828728.15</v>
      </c>
      <c r="I24" s="81">
        <f t="shared" si="1"/>
        <v>10297157.050000001</v>
      </c>
    </row>
    <row r="25" spans="2:9" ht="25.5" x14ac:dyDescent="0.25">
      <c r="B25" s="3" t="s">
        <v>17</v>
      </c>
      <c r="C25" s="39">
        <v>10675000</v>
      </c>
      <c r="D25" s="4"/>
      <c r="E25" s="65">
        <v>0</v>
      </c>
      <c r="F25" s="75">
        <v>0</v>
      </c>
      <c r="G25" s="75">
        <v>15810</v>
      </c>
      <c r="H25" s="74">
        <v>324489.8</v>
      </c>
      <c r="I25" s="81">
        <f t="shared" si="1"/>
        <v>340299.8</v>
      </c>
    </row>
    <row r="26" spans="2:9" ht="25.5" x14ac:dyDescent="0.25">
      <c r="B26" s="3" t="s">
        <v>18</v>
      </c>
      <c r="C26" s="39">
        <v>27977686</v>
      </c>
      <c r="D26" s="4"/>
      <c r="E26" s="65">
        <v>0</v>
      </c>
      <c r="F26" s="75">
        <v>0</v>
      </c>
      <c r="G26" s="75">
        <v>2532600.0099999998</v>
      </c>
      <c r="H26" s="74">
        <v>200150</v>
      </c>
      <c r="I26" s="81">
        <f t="shared" si="1"/>
        <v>2732750.01</v>
      </c>
    </row>
    <row r="27" spans="2:9" ht="15.75" thickBot="1" x14ac:dyDescent="0.3">
      <c r="B27" s="16" t="s">
        <v>19</v>
      </c>
      <c r="C27" s="50">
        <v>28555000</v>
      </c>
      <c r="D27" s="47"/>
      <c r="E27" s="66">
        <v>0</v>
      </c>
      <c r="F27" s="76">
        <v>248000</v>
      </c>
      <c r="G27" s="76">
        <v>332948.15000000002</v>
      </c>
      <c r="H27" s="95">
        <v>0</v>
      </c>
      <c r="I27" s="81">
        <f t="shared" si="1"/>
        <v>580948.15</v>
      </c>
    </row>
    <row r="28" spans="2:9" ht="15.75" thickBot="1" x14ac:dyDescent="0.3">
      <c r="B28" s="17" t="s">
        <v>20</v>
      </c>
      <c r="C28" s="25">
        <f>SUM(C29:C37)</f>
        <v>61810802</v>
      </c>
      <c r="D28" s="19"/>
      <c r="E28" s="67">
        <f>SUM(E29:E37)</f>
        <v>0</v>
      </c>
      <c r="F28" s="77">
        <f>SUM(F29:F37)</f>
        <v>108985</v>
      </c>
      <c r="G28" s="77">
        <f>SUM(G29:G37)</f>
        <v>3028389.75</v>
      </c>
      <c r="H28" s="96">
        <f>SUM(H29:H37)</f>
        <v>1972493.61</v>
      </c>
      <c r="I28" s="82">
        <f t="shared" ref="I28:I39" si="2">SUM(E28:H28)</f>
        <v>5109868.3600000003</v>
      </c>
    </row>
    <row r="29" spans="2:9" x14ac:dyDescent="0.25">
      <c r="B29" s="12" t="s">
        <v>21</v>
      </c>
      <c r="C29" s="46">
        <v>15180000</v>
      </c>
      <c r="D29" s="44"/>
      <c r="E29" s="64">
        <v>0</v>
      </c>
      <c r="F29" s="74">
        <v>69175</v>
      </c>
      <c r="G29" s="74">
        <v>416625.13</v>
      </c>
      <c r="H29" s="74">
        <v>565601.66</v>
      </c>
      <c r="I29" s="81">
        <f t="shared" si="2"/>
        <v>1051401.79</v>
      </c>
    </row>
    <row r="30" spans="2:9" x14ac:dyDescent="0.25">
      <c r="B30" s="3" t="s">
        <v>22</v>
      </c>
      <c r="C30" s="34">
        <v>2930000</v>
      </c>
      <c r="D30" s="4"/>
      <c r="E30" s="65">
        <v>0</v>
      </c>
      <c r="F30" s="75">
        <v>0</v>
      </c>
      <c r="G30" s="75">
        <v>255219.37</v>
      </c>
      <c r="H30" s="74">
        <v>0</v>
      </c>
      <c r="I30" s="81">
        <f t="shared" si="2"/>
        <v>255219.37</v>
      </c>
    </row>
    <row r="31" spans="2:9" x14ac:dyDescent="0.25">
      <c r="B31" s="3" t="s">
        <v>23</v>
      </c>
      <c r="C31" s="34">
        <v>6373205</v>
      </c>
      <c r="D31" s="4"/>
      <c r="E31" s="65">
        <v>0</v>
      </c>
      <c r="F31" s="75">
        <v>0</v>
      </c>
      <c r="G31" s="75">
        <v>57059.14</v>
      </c>
      <c r="H31" s="74">
        <v>347392</v>
      </c>
      <c r="I31" s="81">
        <f t="shared" si="2"/>
        <v>404451.14</v>
      </c>
    </row>
    <row r="32" spans="2:9" x14ac:dyDescent="0.25">
      <c r="B32" s="3" t="s">
        <v>24</v>
      </c>
      <c r="C32" s="34">
        <v>750000</v>
      </c>
      <c r="D32" s="4"/>
      <c r="E32" s="65">
        <v>0</v>
      </c>
      <c r="F32" s="75">
        <v>0</v>
      </c>
      <c r="G32" s="75">
        <v>0</v>
      </c>
      <c r="H32" s="74">
        <v>0</v>
      </c>
      <c r="I32" s="81">
        <f t="shared" si="2"/>
        <v>0</v>
      </c>
    </row>
    <row r="33" spans="2:9" x14ac:dyDescent="0.25">
      <c r="B33" s="3" t="s">
        <v>25</v>
      </c>
      <c r="C33" s="34">
        <v>2100000</v>
      </c>
      <c r="D33" s="4"/>
      <c r="E33" s="65">
        <v>0</v>
      </c>
      <c r="F33" s="75">
        <v>0</v>
      </c>
      <c r="G33" s="75">
        <v>0</v>
      </c>
      <c r="H33" s="74">
        <v>0</v>
      </c>
      <c r="I33" s="81">
        <f t="shared" si="2"/>
        <v>0</v>
      </c>
    </row>
    <row r="34" spans="2:9" ht="25.5" x14ac:dyDescent="0.25">
      <c r="B34" s="3" t="s">
        <v>26</v>
      </c>
      <c r="C34" s="34">
        <v>1025000</v>
      </c>
      <c r="D34" s="4"/>
      <c r="E34" s="65">
        <v>0</v>
      </c>
      <c r="F34" s="75">
        <v>0</v>
      </c>
      <c r="G34" s="75">
        <v>0</v>
      </c>
      <c r="H34" s="74">
        <v>0</v>
      </c>
      <c r="I34" s="81">
        <f t="shared" si="2"/>
        <v>0</v>
      </c>
    </row>
    <row r="35" spans="2:9" ht="25.5" x14ac:dyDescent="0.25">
      <c r="B35" s="3" t="s">
        <v>27</v>
      </c>
      <c r="C35" s="34">
        <v>14260903</v>
      </c>
      <c r="D35" s="4"/>
      <c r="E35" s="65">
        <v>0</v>
      </c>
      <c r="F35" s="75">
        <v>7360</v>
      </c>
      <c r="G35" s="75">
        <v>2059315.92</v>
      </c>
      <c r="H35" s="74">
        <v>454416</v>
      </c>
      <c r="I35" s="81">
        <f t="shared" si="2"/>
        <v>2521091.92</v>
      </c>
    </row>
    <row r="36" spans="2:9" ht="25.5" x14ac:dyDescent="0.25">
      <c r="B36" s="3" t="s">
        <v>28</v>
      </c>
      <c r="C36" s="34">
        <v>0</v>
      </c>
      <c r="D36" s="43"/>
      <c r="E36" s="65">
        <v>0</v>
      </c>
      <c r="F36" s="75">
        <v>0</v>
      </c>
      <c r="G36" s="75">
        <v>0</v>
      </c>
      <c r="H36" s="74">
        <v>0</v>
      </c>
      <c r="I36" s="81">
        <f t="shared" si="2"/>
        <v>0</v>
      </c>
    </row>
    <row r="37" spans="2:9" ht="15.75" thickBot="1" x14ac:dyDescent="0.3">
      <c r="B37" s="16" t="s">
        <v>29</v>
      </c>
      <c r="C37" s="49">
        <v>19191694</v>
      </c>
      <c r="D37" s="47"/>
      <c r="E37" s="65">
        <v>0</v>
      </c>
      <c r="F37" s="75">
        <v>32450</v>
      </c>
      <c r="G37" s="75">
        <v>240170.19</v>
      </c>
      <c r="H37" s="74">
        <v>605083.94999999995</v>
      </c>
      <c r="I37" s="81">
        <f t="shared" si="2"/>
        <v>877704.1399999999</v>
      </c>
    </row>
    <row r="38" spans="2:9" ht="15.75" thickBot="1" x14ac:dyDescent="0.3">
      <c r="B38" s="17" t="s">
        <v>30</v>
      </c>
      <c r="C38" s="25">
        <f>SUM(C39:C45)</f>
        <v>400665279</v>
      </c>
      <c r="D38" s="19"/>
      <c r="E38" s="68">
        <f>SUM(E40:E45)</f>
        <v>20459505</v>
      </c>
      <c r="F38" s="73">
        <f>SUM(F39:F45)</f>
        <v>29239140.34</v>
      </c>
      <c r="G38" s="73">
        <f>SUM(G39:G45)</f>
        <v>40069245.519999996</v>
      </c>
      <c r="H38" s="73">
        <f>SUM(H39:H45)</f>
        <v>21437817</v>
      </c>
      <c r="I38" s="68">
        <f t="shared" si="2"/>
        <v>111205707.86</v>
      </c>
    </row>
    <row r="39" spans="2:9" x14ac:dyDescent="0.25">
      <c r="B39" s="21" t="s">
        <v>31</v>
      </c>
      <c r="C39" s="33">
        <v>95856888</v>
      </c>
      <c r="D39" s="44"/>
      <c r="E39" s="64">
        <v>0</v>
      </c>
      <c r="F39" s="74">
        <v>7541981.3399999999</v>
      </c>
      <c r="G39" s="74">
        <v>19609740.52</v>
      </c>
      <c r="H39" s="74">
        <v>50000</v>
      </c>
      <c r="I39" s="81">
        <f t="shared" si="2"/>
        <v>27201721.859999999</v>
      </c>
    </row>
    <row r="40" spans="2:9" ht="25.5" x14ac:dyDescent="0.25">
      <c r="B40" s="5" t="s">
        <v>32</v>
      </c>
      <c r="C40" s="15">
        <v>0</v>
      </c>
      <c r="D40" s="35"/>
      <c r="E40" s="65">
        <v>0</v>
      </c>
      <c r="F40" s="75">
        <v>0</v>
      </c>
      <c r="G40" s="75">
        <v>0</v>
      </c>
      <c r="H40" s="74">
        <v>0</v>
      </c>
      <c r="I40" s="81">
        <f t="shared" ref="I40:I45" si="3">SUM(E40:H40)</f>
        <v>0</v>
      </c>
    </row>
    <row r="41" spans="2:9" ht="25.5" x14ac:dyDescent="0.25">
      <c r="B41" s="5" t="s">
        <v>33</v>
      </c>
      <c r="C41" s="15">
        <v>0</v>
      </c>
      <c r="D41" s="35"/>
      <c r="E41" s="65">
        <v>0</v>
      </c>
      <c r="F41" s="75">
        <v>0</v>
      </c>
      <c r="G41" s="75">
        <v>0</v>
      </c>
      <c r="H41" s="74">
        <v>0</v>
      </c>
      <c r="I41" s="81">
        <f t="shared" si="3"/>
        <v>0</v>
      </c>
    </row>
    <row r="42" spans="2:9" ht="25.5" x14ac:dyDescent="0.25">
      <c r="B42" s="5" t="s">
        <v>34</v>
      </c>
      <c r="C42" s="15">
        <v>0</v>
      </c>
      <c r="D42" s="35"/>
      <c r="E42" s="65">
        <v>0</v>
      </c>
      <c r="F42" s="75">
        <v>0</v>
      </c>
      <c r="G42" s="75">
        <v>0</v>
      </c>
      <c r="H42" s="74">
        <v>0</v>
      </c>
      <c r="I42" s="81">
        <f t="shared" si="3"/>
        <v>0</v>
      </c>
    </row>
    <row r="43" spans="2:9" ht="25.5" x14ac:dyDescent="0.25">
      <c r="B43" s="5" t="s">
        <v>35</v>
      </c>
      <c r="C43" s="15">
        <v>0</v>
      </c>
      <c r="D43" s="35"/>
      <c r="E43" s="65">
        <v>0</v>
      </c>
      <c r="F43" s="75">
        <v>0</v>
      </c>
      <c r="G43" s="75">
        <v>0</v>
      </c>
      <c r="H43" s="74">
        <v>0</v>
      </c>
      <c r="I43" s="81">
        <f t="shared" si="3"/>
        <v>0</v>
      </c>
    </row>
    <row r="44" spans="2:9" x14ac:dyDescent="0.25">
      <c r="B44" s="5" t="s">
        <v>36</v>
      </c>
      <c r="C44" s="13">
        <v>2900000</v>
      </c>
      <c r="D44" s="4"/>
      <c r="E44" s="65">
        <v>0</v>
      </c>
      <c r="F44" s="75">
        <v>0</v>
      </c>
      <c r="G44" s="75">
        <v>0</v>
      </c>
      <c r="H44" s="74">
        <v>928312</v>
      </c>
      <c r="I44" s="81">
        <f t="shared" si="3"/>
        <v>928312</v>
      </c>
    </row>
    <row r="45" spans="2:9" ht="26.25" thickBot="1" x14ac:dyDescent="0.3">
      <c r="B45" s="22" t="s">
        <v>37</v>
      </c>
      <c r="C45" s="33">
        <v>301908391</v>
      </c>
      <c r="D45" s="47"/>
      <c r="E45" s="66">
        <v>20459505</v>
      </c>
      <c r="F45" s="76">
        <v>21697159</v>
      </c>
      <c r="G45" s="76">
        <v>20459505</v>
      </c>
      <c r="H45" s="95">
        <v>20459505</v>
      </c>
      <c r="I45" s="81">
        <f t="shared" si="3"/>
        <v>83075674</v>
      </c>
    </row>
    <row r="46" spans="2:9" ht="15.75" thickBot="1" x14ac:dyDescent="0.3">
      <c r="B46" s="17" t="s">
        <v>38</v>
      </c>
      <c r="C46" s="25">
        <f>SUM(C47:C53)</f>
        <v>26000000</v>
      </c>
      <c r="D46" s="48"/>
      <c r="E46" s="69">
        <v>0</v>
      </c>
      <c r="F46" s="78">
        <v>0</v>
      </c>
      <c r="G46" s="78">
        <v>0</v>
      </c>
      <c r="H46" s="97"/>
      <c r="I46" s="82">
        <f>SUM(E46:F46)</f>
        <v>0</v>
      </c>
    </row>
    <row r="47" spans="2:9" x14ac:dyDescent="0.25">
      <c r="B47" s="21" t="s">
        <v>39</v>
      </c>
      <c r="C47" s="24">
        <v>0</v>
      </c>
      <c r="D47" s="23"/>
      <c r="E47" s="64">
        <v>0</v>
      </c>
      <c r="F47" s="74">
        <v>0</v>
      </c>
      <c r="G47" s="74">
        <v>0</v>
      </c>
      <c r="H47" s="74">
        <v>0</v>
      </c>
      <c r="I47" s="81">
        <f>SUM(E47:F47)</f>
        <v>0</v>
      </c>
    </row>
    <row r="48" spans="2:9" ht="25.5" x14ac:dyDescent="0.25">
      <c r="B48" s="5" t="s">
        <v>40</v>
      </c>
      <c r="C48" s="15">
        <v>0</v>
      </c>
      <c r="D48" s="6"/>
      <c r="E48" s="65">
        <v>0</v>
      </c>
      <c r="F48" s="75">
        <v>0</v>
      </c>
      <c r="G48" s="75">
        <v>0</v>
      </c>
      <c r="H48" s="74">
        <v>0</v>
      </c>
      <c r="I48" s="81">
        <f t="shared" ref="I48:I53" si="4">SUM(E48:F48)</f>
        <v>0</v>
      </c>
    </row>
    <row r="49" spans="2:9" ht="25.5" x14ac:dyDescent="0.25">
      <c r="B49" s="5" t="s">
        <v>41</v>
      </c>
      <c r="C49" s="15">
        <v>0</v>
      </c>
      <c r="D49" s="6"/>
      <c r="E49" s="65">
        <v>0</v>
      </c>
      <c r="F49" s="75">
        <v>0</v>
      </c>
      <c r="G49" s="75">
        <v>0</v>
      </c>
      <c r="H49" s="74">
        <v>0</v>
      </c>
      <c r="I49" s="81">
        <f t="shared" si="4"/>
        <v>0</v>
      </c>
    </row>
    <row r="50" spans="2:9" ht="25.5" x14ac:dyDescent="0.25">
      <c r="B50" s="5" t="s">
        <v>42</v>
      </c>
      <c r="C50" s="13">
        <v>26000000</v>
      </c>
      <c r="D50" s="4"/>
      <c r="E50" s="65">
        <v>0</v>
      </c>
      <c r="F50" s="75">
        <v>0</v>
      </c>
      <c r="G50" s="75">
        <v>0</v>
      </c>
      <c r="H50" s="74">
        <v>0</v>
      </c>
      <c r="I50" s="81">
        <f t="shared" si="4"/>
        <v>0</v>
      </c>
    </row>
    <row r="51" spans="2:9" ht="25.5" x14ac:dyDescent="0.25">
      <c r="B51" s="5" t="s">
        <v>43</v>
      </c>
      <c r="C51" s="6">
        <v>0</v>
      </c>
      <c r="D51" s="6"/>
      <c r="E51" s="65">
        <v>0</v>
      </c>
      <c r="F51" s="75">
        <v>0</v>
      </c>
      <c r="G51" s="75">
        <v>0</v>
      </c>
      <c r="H51" s="74">
        <v>0</v>
      </c>
      <c r="I51" s="81">
        <f t="shared" si="4"/>
        <v>0</v>
      </c>
    </row>
    <row r="52" spans="2:9" x14ac:dyDescent="0.25">
      <c r="B52" s="5" t="s">
        <v>44</v>
      </c>
      <c r="C52" s="6">
        <v>0</v>
      </c>
      <c r="D52" s="6"/>
      <c r="E52" s="65">
        <v>0</v>
      </c>
      <c r="F52" s="75">
        <v>0</v>
      </c>
      <c r="G52" s="75">
        <v>0</v>
      </c>
      <c r="H52" s="74">
        <v>0</v>
      </c>
      <c r="I52" s="81">
        <f t="shared" si="4"/>
        <v>0</v>
      </c>
    </row>
    <row r="53" spans="2:9" ht="26.25" thickBot="1" x14ac:dyDescent="0.3">
      <c r="B53" s="22" t="s">
        <v>45</v>
      </c>
      <c r="C53" s="26">
        <v>0</v>
      </c>
      <c r="D53" s="26"/>
      <c r="E53" s="66">
        <v>0</v>
      </c>
      <c r="F53" s="76">
        <v>0</v>
      </c>
      <c r="G53" s="76">
        <v>0</v>
      </c>
      <c r="H53" s="95">
        <v>0</v>
      </c>
      <c r="I53" s="87">
        <f t="shared" si="4"/>
        <v>0</v>
      </c>
    </row>
    <row r="54" spans="2:9" ht="15.75" thickBot="1" x14ac:dyDescent="0.3">
      <c r="B54" s="17" t="s">
        <v>46</v>
      </c>
      <c r="C54" s="25">
        <f>C55+C56+C57+C58+C59+C60+C61+C62+C63</f>
        <v>19950236</v>
      </c>
      <c r="D54" s="60"/>
      <c r="E54" s="69">
        <v>0</v>
      </c>
      <c r="F54" s="78">
        <v>0</v>
      </c>
      <c r="G54" s="78">
        <v>0</v>
      </c>
      <c r="H54" s="99">
        <v>0</v>
      </c>
      <c r="I54" s="67">
        <f>SUM(E54:F54)</f>
        <v>0</v>
      </c>
    </row>
    <row r="55" spans="2:9" ht="22.15" customHeight="1" x14ac:dyDescent="0.25">
      <c r="B55" s="21" t="s">
        <v>47</v>
      </c>
      <c r="C55" s="46">
        <v>14884236</v>
      </c>
      <c r="D55" s="44"/>
      <c r="E55" s="64">
        <v>0</v>
      </c>
      <c r="F55" s="74">
        <v>0</v>
      </c>
      <c r="G55" s="74">
        <v>0</v>
      </c>
      <c r="H55" s="74">
        <v>0</v>
      </c>
      <c r="I55" s="81">
        <f>SUM(E55:F55)</f>
        <v>0</v>
      </c>
    </row>
    <row r="56" spans="2:9" x14ac:dyDescent="0.25">
      <c r="B56" s="5" t="s">
        <v>48</v>
      </c>
      <c r="C56" s="34">
        <v>500000</v>
      </c>
      <c r="D56" s="4"/>
      <c r="E56" s="65">
        <v>0</v>
      </c>
      <c r="F56" s="75">
        <v>0</v>
      </c>
      <c r="G56" s="75">
        <v>0</v>
      </c>
      <c r="H56" s="74">
        <v>0</v>
      </c>
      <c r="I56" s="81">
        <f t="shared" ref="I56:I63" si="5">SUM(E56:F56)</f>
        <v>0</v>
      </c>
    </row>
    <row r="57" spans="2:9" x14ac:dyDescent="0.25">
      <c r="B57" s="5" t="s">
        <v>49</v>
      </c>
      <c r="C57" s="6">
        <v>0</v>
      </c>
      <c r="D57" s="35"/>
      <c r="E57" s="65">
        <v>0</v>
      </c>
      <c r="F57" s="75">
        <v>0</v>
      </c>
      <c r="G57" s="75">
        <v>0</v>
      </c>
      <c r="H57" s="74">
        <v>0</v>
      </c>
      <c r="I57" s="81">
        <f t="shared" si="5"/>
        <v>0</v>
      </c>
    </row>
    <row r="58" spans="2:9" ht="25.5" x14ac:dyDescent="0.25">
      <c r="B58" s="5" t="s">
        <v>50</v>
      </c>
      <c r="C58" s="4">
        <v>3166000</v>
      </c>
      <c r="D58" s="4"/>
      <c r="E58" s="65">
        <v>0</v>
      </c>
      <c r="F58" s="75">
        <v>0</v>
      </c>
      <c r="G58" s="75">
        <v>0</v>
      </c>
      <c r="H58" s="74">
        <v>0</v>
      </c>
      <c r="I58" s="81">
        <f t="shared" si="5"/>
        <v>0</v>
      </c>
    </row>
    <row r="59" spans="2:9" x14ac:dyDescent="0.25">
      <c r="B59" s="5" t="s">
        <v>51</v>
      </c>
      <c r="C59" s="33">
        <v>950000</v>
      </c>
      <c r="D59" s="4"/>
      <c r="E59" s="65">
        <v>0</v>
      </c>
      <c r="F59" s="75">
        <v>0</v>
      </c>
      <c r="G59" s="75">
        <v>0</v>
      </c>
      <c r="H59" s="74">
        <v>0</v>
      </c>
      <c r="I59" s="81">
        <f t="shared" si="5"/>
        <v>0</v>
      </c>
    </row>
    <row r="60" spans="2:9" x14ac:dyDescent="0.25">
      <c r="B60" s="5" t="s">
        <v>52</v>
      </c>
      <c r="C60" s="33">
        <v>0</v>
      </c>
      <c r="D60" s="4"/>
      <c r="E60" s="65">
        <v>0</v>
      </c>
      <c r="F60" s="75">
        <v>0</v>
      </c>
      <c r="G60" s="75">
        <v>0</v>
      </c>
      <c r="H60" s="74">
        <v>0</v>
      </c>
      <c r="I60" s="81">
        <f t="shared" si="5"/>
        <v>0</v>
      </c>
    </row>
    <row r="61" spans="2:9" x14ac:dyDescent="0.25">
      <c r="B61" s="5" t="s">
        <v>53</v>
      </c>
      <c r="C61" s="15">
        <v>0</v>
      </c>
      <c r="D61" s="35"/>
      <c r="E61" s="65">
        <v>0</v>
      </c>
      <c r="F61" s="75">
        <v>0</v>
      </c>
      <c r="G61" s="75">
        <v>0</v>
      </c>
      <c r="H61" s="74">
        <v>0</v>
      </c>
      <c r="I61" s="81">
        <f t="shared" si="5"/>
        <v>0</v>
      </c>
    </row>
    <row r="62" spans="2:9" x14ac:dyDescent="0.25">
      <c r="B62" s="5" t="s">
        <v>54</v>
      </c>
      <c r="C62" s="15">
        <v>0</v>
      </c>
      <c r="D62" s="35"/>
      <c r="E62" s="65">
        <v>0</v>
      </c>
      <c r="F62" s="75">
        <v>0</v>
      </c>
      <c r="G62" s="75">
        <v>0</v>
      </c>
      <c r="H62" s="74">
        <v>0</v>
      </c>
      <c r="I62" s="81">
        <f t="shared" si="5"/>
        <v>0</v>
      </c>
    </row>
    <row r="63" spans="2:9" ht="26.25" thickBot="1" x14ac:dyDescent="0.3">
      <c r="B63" s="22" t="s">
        <v>55</v>
      </c>
      <c r="C63" s="33">
        <v>450000</v>
      </c>
      <c r="D63" s="59"/>
      <c r="E63" s="66">
        <v>0</v>
      </c>
      <c r="F63" s="76">
        <v>0</v>
      </c>
      <c r="G63" s="76">
        <v>0</v>
      </c>
      <c r="H63" s="95">
        <v>0</v>
      </c>
      <c r="I63" s="87">
        <f t="shared" si="5"/>
        <v>0</v>
      </c>
    </row>
    <row r="64" spans="2:9" ht="15.75" thickBot="1" x14ac:dyDescent="0.3">
      <c r="B64" s="45" t="s">
        <v>56</v>
      </c>
      <c r="C64" s="38">
        <f>+C65</f>
        <v>6570000</v>
      </c>
      <c r="D64" s="60"/>
      <c r="E64" s="69">
        <v>0</v>
      </c>
      <c r="F64" s="78">
        <v>0</v>
      </c>
      <c r="G64" s="78">
        <v>0</v>
      </c>
      <c r="H64" s="99">
        <v>0</v>
      </c>
      <c r="I64" s="67">
        <f>SUM(E64:F64)</f>
        <v>0</v>
      </c>
    </row>
    <row r="65" spans="2:9" x14ac:dyDescent="0.25">
      <c r="B65" s="5" t="s">
        <v>57</v>
      </c>
      <c r="C65" s="34">
        <v>6570000</v>
      </c>
      <c r="D65" s="44"/>
      <c r="E65" s="64">
        <v>0</v>
      </c>
      <c r="F65" s="74">
        <v>0</v>
      </c>
      <c r="G65" s="74">
        <v>0</v>
      </c>
      <c r="H65" s="74">
        <v>0</v>
      </c>
      <c r="I65" s="81">
        <f>SUM(E69:F69)</f>
        <v>0</v>
      </c>
    </row>
    <row r="66" spans="2:9" x14ac:dyDescent="0.25">
      <c r="B66" s="5" t="s">
        <v>58</v>
      </c>
      <c r="C66" s="6">
        <v>0</v>
      </c>
      <c r="D66" s="6"/>
      <c r="E66" s="65">
        <v>0</v>
      </c>
      <c r="F66" s="75">
        <v>0</v>
      </c>
      <c r="G66" s="75">
        <v>0</v>
      </c>
      <c r="H66" s="74">
        <v>0</v>
      </c>
      <c r="I66" s="81">
        <f t="shared" ref="I66:I68" si="6">SUM(E66:F66)</f>
        <v>0</v>
      </c>
    </row>
    <row r="67" spans="2:9" x14ac:dyDescent="0.25">
      <c r="B67" s="5" t="s">
        <v>59</v>
      </c>
      <c r="C67" s="6">
        <v>0</v>
      </c>
      <c r="D67" s="6"/>
      <c r="E67" s="65">
        <v>0</v>
      </c>
      <c r="F67" s="75">
        <v>0</v>
      </c>
      <c r="G67" s="75">
        <v>0</v>
      </c>
      <c r="H67" s="74">
        <v>0</v>
      </c>
      <c r="I67" s="81">
        <f t="shared" si="6"/>
        <v>0</v>
      </c>
    </row>
    <row r="68" spans="2:9" ht="26.25" thickBot="1" x14ac:dyDescent="0.3">
      <c r="B68" s="22" t="s">
        <v>60</v>
      </c>
      <c r="C68" s="26">
        <v>0</v>
      </c>
      <c r="D68" s="26"/>
      <c r="E68" s="66">
        <v>0</v>
      </c>
      <c r="F68" s="76">
        <v>0</v>
      </c>
      <c r="G68" s="76">
        <v>0</v>
      </c>
      <c r="H68" s="95">
        <v>0</v>
      </c>
      <c r="I68" s="87">
        <f t="shared" si="6"/>
        <v>0</v>
      </c>
    </row>
    <row r="69" spans="2:9" ht="26.25" thickBot="1" x14ac:dyDescent="0.3">
      <c r="B69" s="88" t="s">
        <v>61</v>
      </c>
      <c r="C69" s="92">
        <v>0</v>
      </c>
      <c r="D69" s="25"/>
      <c r="E69" s="69">
        <v>0</v>
      </c>
      <c r="F69" s="78">
        <v>0</v>
      </c>
      <c r="G69" s="78">
        <v>0</v>
      </c>
      <c r="H69" s="99">
        <v>0</v>
      </c>
      <c r="I69" s="82">
        <f>SUM(E69:F69)</f>
        <v>0</v>
      </c>
    </row>
    <row r="70" spans="2:9" x14ac:dyDescent="0.25">
      <c r="B70" s="21" t="s">
        <v>62</v>
      </c>
      <c r="C70" s="24">
        <v>0</v>
      </c>
      <c r="D70" s="23"/>
      <c r="E70" s="64">
        <v>0</v>
      </c>
      <c r="F70" s="74">
        <v>0</v>
      </c>
      <c r="G70" s="74">
        <v>0</v>
      </c>
      <c r="H70" s="74">
        <v>0</v>
      </c>
      <c r="I70" s="81">
        <f>SUM(E70:F70)</f>
        <v>0</v>
      </c>
    </row>
    <row r="71" spans="2:9" ht="26.25" thickBot="1" x14ac:dyDescent="0.3">
      <c r="B71" s="22" t="s">
        <v>63</v>
      </c>
      <c r="C71" s="27">
        <v>0</v>
      </c>
      <c r="D71" s="26"/>
      <c r="E71" s="66">
        <v>0</v>
      </c>
      <c r="F71" s="76">
        <v>0</v>
      </c>
      <c r="G71" s="76">
        <v>0</v>
      </c>
      <c r="H71" s="95">
        <v>0</v>
      </c>
      <c r="I71" s="81">
        <f>SUM(E71:F71)</f>
        <v>0</v>
      </c>
    </row>
    <row r="72" spans="2:9" ht="15.75" thickBot="1" x14ac:dyDescent="0.3">
      <c r="B72" s="88" t="s">
        <v>64</v>
      </c>
      <c r="C72" s="89">
        <v>0</v>
      </c>
      <c r="D72" s="18"/>
      <c r="E72" s="90">
        <f>SUM(E73:E75)</f>
        <v>0</v>
      </c>
      <c r="F72" s="90">
        <f t="shared" ref="F72:I72" si="7">SUM(F73:F75)</f>
        <v>0</v>
      </c>
      <c r="G72" s="90">
        <f t="shared" ref="G72" si="8">SUM(G73:G75)</f>
        <v>0</v>
      </c>
      <c r="H72" s="69">
        <v>0</v>
      </c>
      <c r="I72" s="100">
        <f t="shared" si="7"/>
        <v>0</v>
      </c>
    </row>
    <row r="73" spans="2:9" x14ac:dyDescent="0.25">
      <c r="B73" s="21" t="s">
        <v>65</v>
      </c>
      <c r="C73" s="24">
        <v>0</v>
      </c>
      <c r="D73" s="23"/>
      <c r="E73" s="64">
        <v>0</v>
      </c>
      <c r="F73" s="74">
        <v>0</v>
      </c>
      <c r="G73" s="74">
        <v>0</v>
      </c>
      <c r="H73" s="74">
        <v>0</v>
      </c>
      <c r="I73" s="81">
        <f>SUM(E73:F73)</f>
        <v>0</v>
      </c>
    </row>
    <row r="74" spans="2:9" x14ac:dyDescent="0.25">
      <c r="B74" s="5" t="s">
        <v>66</v>
      </c>
      <c r="C74" s="15">
        <v>0</v>
      </c>
      <c r="D74" s="6"/>
      <c r="E74" s="65">
        <v>0</v>
      </c>
      <c r="F74" s="75">
        <v>0</v>
      </c>
      <c r="G74" s="75">
        <v>0</v>
      </c>
      <c r="H74" s="74">
        <v>0</v>
      </c>
      <c r="I74" s="81">
        <f t="shared" ref="I74:I75" si="9">SUM(E74:F74)</f>
        <v>0</v>
      </c>
    </row>
    <row r="75" spans="2:9" ht="26.25" thickBot="1" x14ac:dyDescent="0.3">
      <c r="B75" s="22" t="s">
        <v>67</v>
      </c>
      <c r="C75" s="27">
        <v>0</v>
      </c>
      <c r="D75" s="26"/>
      <c r="E75" s="66">
        <v>0</v>
      </c>
      <c r="F75" s="76">
        <v>0</v>
      </c>
      <c r="G75" s="76">
        <v>0</v>
      </c>
      <c r="H75" s="74">
        <v>0</v>
      </c>
      <c r="I75" s="81">
        <f t="shared" si="9"/>
        <v>0</v>
      </c>
    </row>
    <row r="76" spans="2:9" ht="15.75" thickBot="1" x14ac:dyDescent="0.3">
      <c r="B76" s="91" t="s">
        <v>94</v>
      </c>
      <c r="C76" s="89">
        <f>+C72+C69+C64+C54+C46+C38+C28+C18+C12</f>
        <v>1258285151</v>
      </c>
      <c r="D76" s="18"/>
      <c r="E76" s="93">
        <f>E72+E69+E64+E54+E46+E38+E28+E18+E12</f>
        <v>59598937.049999997</v>
      </c>
      <c r="F76" s="93">
        <f>F72+F69+F64+F54+F46+F38+F28+F18+F12</f>
        <v>71837769.760000005</v>
      </c>
      <c r="G76" s="98">
        <f>G72+G69+G64+G54+G46+G38+G28+G18+G12</f>
        <v>87844463.239999995</v>
      </c>
      <c r="H76" s="98">
        <f>H72+H69+H64+H54+H46+H38+H28+H18+H12</f>
        <v>75595481.719999999</v>
      </c>
      <c r="I76" s="101">
        <f>SUM(E76:H76)</f>
        <v>294876651.76999998</v>
      </c>
    </row>
    <row r="77" spans="2:9" x14ac:dyDescent="0.25">
      <c r="B77" s="28" t="s">
        <v>68</v>
      </c>
      <c r="C77" s="40">
        <v>0</v>
      </c>
      <c r="D77" s="23"/>
      <c r="E77" s="64">
        <v>0</v>
      </c>
      <c r="F77" s="74">
        <v>0</v>
      </c>
      <c r="G77" s="74">
        <v>0</v>
      </c>
      <c r="H77" s="74"/>
      <c r="I77" s="81">
        <f>SUM(E86:H86)</f>
        <v>294876651.76999998</v>
      </c>
    </row>
    <row r="78" spans="2:9" x14ac:dyDescent="0.25">
      <c r="B78" s="9" t="s">
        <v>69</v>
      </c>
      <c r="C78" s="15">
        <v>0</v>
      </c>
      <c r="D78" s="6"/>
      <c r="E78" s="65">
        <v>0</v>
      </c>
      <c r="F78" s="75">
        <v>0</v>
      </c>
      <c r="G78" s="75">
        <v>0</v>
      </c>
      <c r="H78" s="74"/>
      <c r="I78" s="81">
        <f t="shared" ref="I78:I85" si="10">SUM(E78:F78)</f>
        <v>0</v>
      </c>
    </row>
    <row r="79" spans="2:9" x14ac:dyDescent="0.25">
      <c r="B79" s="7" t="s">
        <v>70</v>
      </c>
      <c r="C79" s="41">
        <v>0</v>
      </c>
      <c r="D79" s="6"/>
      <c r="E79" s="65">
        <v>0</v>
      </c>
      <c r="F79" s="75">
        <v>0</v>
      </c>
      <c r="G79" s="75">
        <v>0</v>
      </c>
      <c r="H79" s="74"/>
      <c r="I79" s="81">
        <f t="shared" si="10"/>
        <v>0</v>
      </c>
    </row>
    <row r="80" spans="2:9" ht="25.5" x14ac:dyDescent="0.25">
      <c r="B80" s="7" t="s">
        <v>71</v>
      </c>
      <c r="C80" s="41">
        <v>0</v>
      </c>
      <c r="D80" s="6"/>
      <c r="E80" s="65">
        <v>0</v>
      </c>
      <c r="F80" s="75">
        <v>0</v>
      </c>
      <c r="G80" s="75">
        <v>0</v>
      </c>
      <c r="H80" s="74"/>
      <c r="I80" s="81">
        <f t="shared" si="10"/>
        <v>0</v>
      </c>
    </row>
    <row r="81" spans="2:9" x14ac:dyDescent="0.25">
      <c r="B81" s="9" t="s">
        <v>72</v>
      </c>
      <c r="C81" s="15">
        <v>0</v>
      </c>
      <c r="D81" s="6"/>
      <c r="E81" s="65">
        <v>0</v>
      </c>
      <c r="F81" s="75">
        <v>0</v>
      </c>
      <c r="G81" s="75">
        <v>0</v>
      </c>
      <c r="H81" s="74"/>
      <c r="I81" s="81">
        <f t="shared" si="10"/>
        <v>0</v>
      </c>
    </row>
    <row r="82" spans="2:9" x14ac:dyDescent="0.25">
      <c r="B82" s="7" t="s">
        <v>73</v>
      </c>
      <c r="C82" s="41">
        <v>0</v>
      </c>
      <c r="D82" s="6"/>
      <c r="E82" s="65">
        <v>0</v>
      </c>
      <c r="F82" s="75">
        <v>0</v>
      </c>
      <c r="G82" s="75">
        <v>0</v>
      </c>
      <c r="H82" s="74"/>
      <c r="I82" s="81">
        <f t="shared" si="10"/>
        <v>0</v>
      </c>
    </row>
    <row r="83" spans="2:9" x14ac:dyDescent="0.25">
      <c r="B83" s="9" t="s">
        <v>74</v>
      </c>
      <c r="C83" s="15">
        <v>0</v>
      </c>
      <c r="D83" s="6"/>
      <c r="E83" s="65">
        <v>0</v>
      </c>
      <c r="F83" s="75">
        <v>0</v>
      </c>
      <c r="G83" s="75">
        <v>0</v>
      </c>
      <c r="H83" s="74"/>
      <c r="I83" s="81">
        <f t="shared" si="10"/>
        <v>0</v>
      </c>
    </row>
    <row r="84" spans="2:9" x14ac:dyDescent="0.25">
      <c r="B84" s="7" t="s">
        <v>75</v>
      </c>
      <c r="C84" s="41">
        <v>0</v>
      </c>
      <c r="D84" s="6"/>
      <c r="E84" s="65">
        <v>0</v>
      </c>
      <c r="F84" s="75">
        <v>0</v>
      </c>
      <c r="G84" s="75">
        <v>0</v>
      </c>
      <c r="H84" s="74"/>
      <c r="I84" s="81">
        <f t="shared" si="10"/>
        <v>0</v>
      </c>
    </row>
    <row r="85" spans="2:9" ht="15.75" thickBot="1" x14ac:dyDescent="0.3">
      <c r="B85" s="29" t="s">
        <v>76</v>
      </c>
      <c r="C85" s="30">
        <v>0</v>
      </c>
      <c r="D85" s="8"/>
      <c r="E85" s="65">
        <v>0</v>
      </c>
      <c r="F85" s="75">
        <v>0</v>
      </c>
      <c r="G85" s="75">
        <v>0</v>
      </c>
      <c r="H85" s="74"/>
      <c r="I85" s="81">
        <f t="shared" si="10"/>
        <v>0</v>
      </c>
    </row>
    <row r="86" spans="2:9" ht="15.75" thickBot="1" x14ac:dyDescent="0.3">
      <c r="B86" s="31" t="s">
        <v>77</v>
      </c>
      <c r="C86" s="25">
        <f>+C76</f>
        <v>1258285151</v>
      </c>
      <c r="D86" s="36"/>
      <c r="E86" s="70">
        <f>E76</f>
        <v>59598937.049999997</v>
      </c>
      <c r="F86" s="79">
        <f>F76</f>
        <v>71837769.760000005</v>
      </c>
      <c r="G86" s="79">
        <f>G76</f>
        <v>87844463.239999995</v>
      </c>
      <c r="H86" s="79">
        <f>H76</f>
        <v>75595481.719999999</v>
      </c>
      <c r="I86" s="70">
        <f>SUM(E86:H86)</f>
        <v>294876651.76999998</v>
      </c>
    </row>
    <row r="87" spans="2:9" ht="15.75" thickBot="1" x14ac:dyDescent="0.3">
      <c r="B87" s="32"/>
      <c r="C87" s="42"/>
      <c r="D87" s="2"/>
      <c r="E87" s="58"/>
      <c r="F87" s="80"/>
      <c r="G87" s="80"/>
      <c r="H87" s="80"/>
      <c r="I87" s="58"/>
    </row>
    <row r="88" spans="2:9" ht="15.75" thickBot="1" x14ac:dyDescent="0.3">
      <c r="B88" s="31" t="s">
        <v>78</v>
      </c>
      <c r="C88" s="25">
        <f>+C86+C72</f>
        <v>1258285151</v>
      </c>
      <c r="D88" s="36"/>
      <c r="E88" s="70">
        <f>E86</f>
        <v>59598937.049999997</v>
      </c>
      <c r="F88" s="79">
        <f>F86</f>
        <v>71837769.760000005</v>
      </c>
      <c r="G88" s="79">
        <f>G86</f>
        <v>87844463.239999995</v>
      </c>
      <c r="H88" s="79">
        <f>H86</f>
        <v>75595481.719999999</v>
      </c>
      <c r="I88" s="79">
        <f>I86</f>
        <v>294876651.76999998</v>
      </c>
    </row>
    <row r="89" spans="2:9" x14ac:dyDescent="0.25">
      <c r="B89" s="11" t="s">
        <v>84</v>
      </c>
    </row>
    <row r="90" spans="2:9" x14ac:dyDescent="0.25">
      <c r="B90" s="102" t="s">
        <v>88</v>
      </c>
      <c r="C90" s="102"/>
      <c r="D90" s="102"/>
      <c r="E90" s="102"/>
    </row>
    <row r="91" spans="2:9" x14ac:dyDescent="0.25">
      <c r="B91" s="52" t="s">
        <v>87</v>
      </c>
    </row>
    <row r="92" spans="2:9" x14ac:dyDescent="0.25">
      <c r="B92" s="52" t="s">
        <v>86</v>
      </c>
      <c r="C92" s="53"/>
      <c r="D92" s="53"/>
    </row>
    <row r="93" spans="2:9" x14ac:dyDescent="0.25">
      <c r="B93" t="s">
        <v>85</v>
      </c>
      <c r="C93" s="53"/>
      <c r="D93" s="53"/>
      <c r="F93" t="s">
        <v>89</v>
      </c>
    </row>
    <row r="94" spans="2:9" x14ac:dyDescent="0.25">
      <c r="B94" s="52"/>
      <c r="C94" s="53"/>
      <c r="D94" s="53"/>
    </row>
    <row r="95" spans="2:9" x14ac:dyDescent="0.25">
      <c r="C95" s="53"/>
      <c r="D95" s="53"/>
    </row>
    <row r="97" spans="2:10" x14ac:dyDescent="0.25">
      <c r="C97" s="109"/>
      <c r="D97" s="109"/>
      <c r="E97" s="109"/>
    </row>
    <row r="98" spans="2:10" ht="15.75" thickBot="1" x14ac:dyDescent="0.3">
      <c r="B98" s="71" t="s">
        <v>82</v>
      </c>
      <c r="C98" s="110"/>
      <c r="D98" s="110"/>
      <c r="E98" s="110"/>
      <c r="F98" s="112" t="s">
        <v>81</v>
      </c>
      <c r="G98" s="112"/>
      <c r="H98" s="112"/>
      <c r="I98" s="112"/>
      <c r="J98" s="112"/>
    </row>
    <row r="99" spans="2:10" ht="18" customHeight="1" x14ac:dyDescent="0.25">
      <c r="B99" s="10" t="s">
        <v>95</v>
      </c>
      <c r="C99" s="111"/>
      <c r="D99" s="111"/>
      <c r="E99" s="111"/>
      <c r="F99" s="107" t="s">
        <v>90</v>
      </c>
      <c r="G99" s="107"/>
      <c r="H99" s="107"/>
      <c r="I99" s="107"/>
      <c r="J99" s="107"/>
    </row>
    <row r="100" spans="2:10" x14ac:dyDescent="0.25">
      <c r="B100" s="72" t="s">
        <v>92</v>
      </c>
      <c r="F100" s="108" t="s">
        <v>83</v>
      </c>
      <c r="G100" s="108"/>
      <c r="H100" s="108"/>
      <c r="I100" s="108"/>
      <c r="J100" s="108"/>
    </row>
    <row r="102" spans="2:10" ht="15" customHeight="1" x14ac:dyDescent="0.25"/>
    <row r="103" spans="2:10" ht="15" customHeight="1" x14ac:dyDescent="0.25"/>
  </sheetData>
  <mergeCells count="11">
    <mergeCell ref="F99:J99"/>
    <mergeCell ref="F100:J100"/>
    <mergeCell ref="C97:E97"/>
    <mergeCell ref="C98:E98"/>
    <mergeCell ref="C99:E99"/>
    <mergeCell ref="F98:J98"/>
    <mergeCell ref="B90:E90"/>
    <mergeCell ref="A6:E6"/>
    <mergeCell ref="A9:I9"/>
    <mergeCell ref="A8:I8"/>
    <mergeCell ref="A7:I7"/>
  </mergeCells>
  <phoneticPr fontId="25" type="noConversion"/>
  <pageMargins left="0.7" right="0.7" top="0.75" bottom="0.75" header="0.3" footer="0.3"/>
  <pageSetup scale="50" orientation="portrait" r:id="rId1"/>
  <colBreaks count="1" manualBreakCount="1">
    <brk id="10" max="1048575" man="1"/>
  </colBreaks>
  <ignoredErrors>
    <ignoredError sqref="C54" evalError="1"/>
    <ignoredError sqref="C38 E38 I46:I53 F38:G38 I63:I71 I73:I75 I55:I62 I78:I8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Lilian Peralta</cp:lastModifiedBy>
  <cp:lastPrinted>2026-04-06T13:54:58Z</cp:lastPrinted>
  <dcterms:created xsi:type="dcterms:W3CDTF">2021-01-05T12:43:18Z</dcterms:created>
  <dcterms:modified xsi:type="dcterms:W3CDTF">2026-05-07T12:40:08Z</dcterms:modified>
</cp:coreProperties>
</file>