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24" documentId="11_B9BA3B5229E2648BF88DF6E195B3B7EB94FD42B8" xr6:coauthVersionLast="47" xr6:coauthVersionMax="47" xr10:uidLastSave="{811E0E46-335A-436F-BD8C-9A95D6654599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I87" i="1"/>
  <c r="I55" i="1"/>
  <c r="I19" i="1"/>
  <c r="I13" i="1"/>
  <c r="I20" i="1"/>
  <c r="I18" i="1"/>
  <c r="I57" i="1"/>
  <c r="I58" i="1"/>
  <c r="I59" i="1"/>
  <c r="I60" i="1"/>
  <c r="I61" i="1"/>
  <c r="I62" i="1"/>
  <c r="I63" i="1"/>
  <c r="I64" i="1"/>
  <c r="I56" i="1"/>
  <c r="I15" i="1"/>
  <c r="I16" i="1"/>
  <c r="I17" i="1"/>
  <c r="I14" i="1"/>
  <c r="I21" i="1"/>
  <c r="I22" i="1"/>
  <c r="I23" i="1"/>
  <c r="I24" i="1"/>
  <c r="I25" i="1"/>
  <c r="I26" i="1"/>
  <c r="I27" i="1"/>
  <c r="I28" i="1"/>
  <c r="I31" i="1"/>
  <c r="I32" i="1"/>
  <c r="I33" i="1"/>
  <c r="I34" i="1"/>
  <c r="I35" i="1"/>
  <c r="I36" i="1"/>
  <c r="I37" i="1"/>
  <c r="I38" i="1"/>
  <c r="I30" i="1"/>
  <c r="I41" i="1"/>
  <c r="I42" i="1"/>
  <c r="I43" i="1"/>
  <c r="I44" i="1"/>
  <c r="I45" i="1"/>
  <c r="I46" i="1"/>
  <c r="I40" i="1"/>
  <c r="H55" i="1"/>
  <c r="H77" i="1" s="1"/>
  <c r="H47" i="1"/>
  <c r="H39" i="1"/>
  <c r="H29" i="1"/>
  <c r="H19" i="1"/>
  <c r="H13" i="1"/>
  <c r="I66" i="1"/>
  <c r="I51" i="1"/>
  <c r="H89" i="1" l="1"/>
  <c r="H87" i="1"/>
  <c r="I67" i="1"/>
  <c r="I68" i="1"/>
  <c r="I69" i="1"/>
  <c r="I48" i="1"/>
  <c r="I49" i="1"/>
  <c r="I50" i="1"/>
  <c r="I52" i="1"/>
  <c r="I53" i="1"/>
  <c r="I54" i="1"/>
  <c r="G13" i="1"/>
  <c r="G29" i="1"/>
  <c r="G39" i="1"/>
  <c r="G47" i="1"/>
  <c r="G55" i="1"/>
  <c r="G65" i="1"/>
  <c r="G19" i="1" l="1"/>
  <c r="G77" i="1" s="1"/>
  <c r="G87" i="1" l="1"/>
  <c r="G89" i="1"/>
  <c r="F55" i="1"/>
  <c r="F47" i="1" l="1"/>
  <c r="I47" i="1" s="1"/>
  <c r="F65" i="1"/>
  <c r="F39" i="1"/>
  <c r="F29" i="1"/>
  <c r="F19" i="1"/>
  <c r="F13" i="1"/>
  <c r="F77" i="1" l="1"/>
  <c r="F87" i="1" s="1"/>
  <c r="E65" i="1"/>
  <c r="I65" i="1" s="1"/>
  <c r="E39" i="1"/>
  <c r="I39" i="1" s="1"/>
  <c r="E29" i="1"/>
  <c r="I29" i="1" s="1"/>
  <c r="E19" i="1"/>
  <c r="E13" i="1"/>
  <c r="E77" i="1" l="1"/>
  <c r="I77" i="1"/>
  <c r="F89" i="1"/>
  <c r="C47" i="1"/>
  <c r="E87" i="1" l="1"/>
  <c r="E89" i="1"/>
  <c r="C65" i="1"/>
  <c r="C55" i="1"/>
  <c r="C39" i="1"/>
  <c r="C29" i="1"/>
  <c r="C19" i="1"/>
  <c r="C13" i="1"/>
  <c r="C77" i="1" l="1"/>
  <c r="C87" i="1" s="1"/>
  <c r="C89" i="1" s="1"/>
</calcChain>
</file>

<file path=xl/sharedStrings.xml><?xml version="1.0" encoding="utf-8"?>
<sst xmlns="http://schemas.openxmlformats.org/spreadsheetml/2006/main" count="101" uniqueCount="101">
  <si>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</si>
  <si>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</si>
  <si>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</si>
  <si>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</si>
  <si>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</si>
  <si>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</si>
  <si>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</si>
  <si>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</si>
  <si>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</si>
  <si>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</si>
  <si>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</si>
  <si>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</si>
  <si>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</si>
  <si>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</si>
  <si>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</si>
  <si>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</si>
  <si>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</si>
  <si>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</si>
  <si>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</si>
  <si>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</si>
  <si>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</si>
  <si>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</si>
  <si>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</si>
  <si>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</si>
  <si>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</si>
  <si>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</si>
  <si>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</si>
  <si>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</si>
  <si>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</si>
  <si>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</si>
  <si>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</si>
  <si>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</si>
  <si>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</si>
  <si>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</si>
  <si>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</si>
  <si>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</si>
  <si>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</si>
  <si>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</si>
  <si>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</si>
  <si>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</si>
  <si>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</si>
  <si>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</si>
  <si>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</si>
  <si>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</si>
  <si>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</si>
  <si>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</si>
  <si>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</si>
  <si>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</si>
  <si>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</si>
  <si>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</si>
  <si>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</si>
  <si>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</si>
  <si>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</si>
  <si>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</si>
  <si>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</si>
  <si>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</si>
  <si>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</si>
  <si>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</si>
  <si>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</si>
  <si>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</si>
  <si>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</si>
  <si>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</si>
  <si>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</si>
  <si>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</si>
  <si>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</si>
  <si>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</si>
  <si>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</si>
  <si>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</si>
  <si>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</si>
  <si>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</si>
  <si>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</si>
  <si>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</si>
  <si>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</si>
  <si>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</si>
  <si>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</si>
  <si>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</si>
  <si>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</si>
  <si>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</si>
  <si>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</si>
  <si>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</si>
  <si>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</si>
  <si>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</si>
  <si>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</si>
  <si>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AÑO 2025</t>
  </si>
  <si>
    <t xml:space="preserve">ENERO 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</si>
  <si>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</si>
  <si>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</si>
  <si>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</si>
  <si>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</si>
  <si>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</si>
  <si>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</si>
  <si>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</si>
  <si>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</si>
  <si>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Director Financiero </t>
  </si>
  <si>
    <t>Maria Alt. Contreras</t>
  </si>
  <si>
    <t xml:space="preserve">Encargada de Presupuesto </t>
  </si>
  <si>
    <t>FEBRERO</t>
  </si>
  <si>
    <t xml:space="preserve">MARZO </t>
  </si>
  <si>
    <t xml:space="preserve">TOTAL </t>
  </si>
  <si>
    <t>ABRIL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</si>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</sst>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Lucida Fax"/>
      <family val="1"/>
    </font>
    <font>
      <sz val="11"/>
      <color theme="1"/>
      <name val="Lucida Bright"/>
      <family val="1"/>
    </font>
    <font>
      <b/>
      <sz val="11"/>
      <color theme="1"/>
      <name val="Lucida Bright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5" fillId="0" borderId="0" xfId="0" applyFont="1"/>
    <xf numFmtId="164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164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164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164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164" fontId="9" fillId="0" borderId="8" xfId="1" applyFont="1" applyBorder="1" applyAlignment="1">
      <alignment horizontal="right"/>
    </xf>
    <xf numFmtId="164" fontId="3" fillId="0" borderId="8" xfId="1" applyFont="1" applyBorder="1"/>
    <xf numFmtId="164" fontId="10" fillId="4" borderId="8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left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64" fontId="10" fillId="4" borderId="7" xfId="1" applyFont="1" applyFill="1" applyBorder="1" applyAlignment="1">
      <alignment horizontal="right" wrapText="1"/>
    </xf>
    <xf numFmtId="164" fontId="10" fillId="2" borderId="11" xfId="1" applyFont="1" applyFill="1" applyBorder="1" applyAlignment="1">
      <alignment horizontal="right" wrapText="1"/>
    </xf>
    <xf numFmtId="164" fontId="10" fillId="4" borderId="9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64" fontId="9" fillId="4" borderId="9" xfId="1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" fontId="7" fillId="2" borderId="10" xfId="0" applyNumberFormat="1" applyFont="1" applyFill="1" applyBorder="1" applyAlignment="1">
      <alignment horizontal="left" vertical="center" wrapText="1"/>
    </xf>
    <xf numFmtId="164" fontId="13" fillId="0" borderId="0" xfId="1" applyFont="1" applyAlignment="1">
      <alignment horizontal="right"/>
    </xf>
    <xf numFmtId="4" fontId="4" fillId="3" borderId="10" xfId="0" applyNumberFormat="1" applyFont="1" applyFill="1" applyBorder="1" applyAlignment="1">
      <alignment horizontal="left" vertical="center" wrapText="1"/>
    </xf>
    <xf numFmtId="164" fontId="4" fillId="0" borderId="3" xfId="1" applyFont="1" applyBorder="1"/>
    <xf numFmtId="164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164" fontId="10" fillId="2" borderId="14" xfId="1" applyFont="1" applyFill="1" applyBorder="1" applyAlignment="1">
      <alignment horizontal="right" wrapText="1"/>
    </xf>
    <xf numFmtId="164" fontId="13" fillId="0" borderId="8" xfId="1" applyFont="1" applyBorder="1" applyAlignment="1">
      <alignment horizontal="right"/>
    </xf>
    <xf numFmtId="164" fontId="9" fillId="4" borderId="7" xfId="1" applyFont="1" applyFill="1" applyBorder="1" applyAlignment="1">
      <alignment horizontal="right" wrapText="1"/>
    </xf>
    <xf numFmtId="164" fontId="9" fillId="4" borderId="8" xfId="1" applyFont="1" applyFill="1" applyBorder="1" applyAlignment="1">
      <alignment horizontal="right" wrapText="1"/>
    </xf>
    <xf numFmtId="164" fontId="10" fillId="4" borderId="5" xfId="1" applyFont="1" applyFill="1" applyBorder="1" applyAlignment="1">
      <alignment horizontal="right" wrapText="1"/>
    </xf>
    <xf numFmtId="164" fontId="9" fillId="0" borderId="3" xfId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/>
    </xf>
    <xf numFmtId="164" fontId="13" fillId="0" borderId="9" xfId="1" applyFont="1" applyBorder="1" applyAlignment="1">
      <alignment horizontal="right"/>
    </xf>
    <xf numFmtId="164" fontId="13" fillId="0" borderId="7" xfId="1" applyFont="1" applyBorder="1" applyAlignment="1">
      <alignment horizontal="right"/>
    </xf>
    <xf numFmtId="0" fontId="5" fillId="0" borderId="5" xfId="0" applyFont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164" fontId="4" fillId="2" borderId="14" xfId="1" applyFont="1" applyFill="1" applyBorder="1"/>
    <xf numFmtId="164" fontId="4" fillId="2" borderId="3" xfId="1" applyFont="1" applyFill="1" applyBorder="1"/>
    <xf numFmtId="164" fontId="0" fillId="2" borderId="3" xfId="1" applyFont="1" applyFill="1" applyBorder="1"/>
    <xf numFmtId="164" fontId="0" fillId="0" borderId="3" xfId="1" applyFont="1" applyBorder="1"/>
    <xf numFmtId="164" fontId="17" fillId="2" borderId="15" xfId="0" applyNumberFormat="1" applyFont="1" applyFill="1" applyBorder="1"/>
    <xf numFmtId="164" fontId="17" fillId="2" borderId="3" xfId="1" applyFont="1" applyFill="1" applyBorder="1"/>
    <xf numFmtId="164" fontId="17" fillId="2" borderId="3" xfId="0" applyNumberFormat="1" applyFont="1" applyFill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0" fontId="0" fillId="0" borderId="5" xfId="0" applyBorder="1"/>
    <xf numFmtId="164" fontId="17" fillId="2" borderId="16" xfId="0" applyNumberFormat="1" applyFont="1" applyFill="1" applyBorder="1"/>
    <xf numFmtId="164" fontId="4" fillId="0" borderId="8" xfId="1" applyFont="1" applyBorder="1"/>
    <xf numFmtId="164" fontId="17" fillId="2" borderId="8" xfId="1" applyFont="1" applyFill="1" applyBorder="1"/>
    <xf numFmtId="164" fontId="0" fillId="0" borderId="8" xfId="1" applyFont="1" applyBorder="1"/>
    <xf numFmtId="164" fontId="0" fillId="2" borderId="8" xfId="1" applyFont="1" applyFill="1" applyBorder="1"/>
    <xf numFmtId="164" fontId="17" fillId="2" borderId="8" xfId="0" applyNumberFormat="1" applyFont="1" applyFill="1" applyBorder="1"/>
    <xf numFmtId="0" fontId="0" fillId="0" borderId="8" xfId="0" applyBorder="1"/>
    <xf numFmtId="4" fontId="4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/>
    </xf>
    <xf numFmtId="0" fontId="0" fillId="0" borderId="2" xfId="0" applyBorder="1"/>
    <xf numFmtId="0" fontId="0" fillId="2" borderId="3" xfId="0" applyFill="1" applyBorder="1"/>
    <xf numFmtId="164" fontId="0" fillId="0" borderId="3" xfId="0" applyNumberFormat="1" applyBorder="1"/>
    <xf numFmtId="164" fontId="0" fillId="4" borderId="3" xfId="0" applyNumberFormat="1" applyFill="1" applyBorder="1"/>
    <xf numFmtId="0" fontId="4" fillId="5" borderId="1" xfId="0" applyFont="1" applyFill="1" applyBorder="1" applyAlignment="1">
      <alignment horizontal="center" wrapText="1"/>
    </xf>
    <xf numFmtId="164" fontId="10" fillId="4" borderId="6" xfId="1" applyFont="1" applyFill="1" applyBorder="1" applyAlignment="1">
      <alignment horizontal="right" wrapText="1"/>
    </xf>
    <xf numFmtId="164" fontId="0" fillId="0" borderId="6" xfId="1" applyFont="1" applyBorder="1"/>
    <xf numFmtId="164" fontId="0" fillId="0" borderId="9" xfId="1" applyFont="1" applyBorder="1"/>
    <xf numFmtId="164" fontId="0" fillId="4" borderId="6" xfId="0" applyNumberFormat="1" applyFill="1" applyBorder="1"/>
    <xf numFmtId="164" fontId="9" fillId="0" borderId="2" xfId="1" applyFont="1" applyBorder="1" applyAlignment="1">
      <alignment horizontal="right"/>
    </xf>
    <xf numFmtId="164" fontId="0" fillId="0" borderId="2" xfId="1" applyFont="1" applyBorder="1"/>
    <xf numFmtId="164" fontId="0" fillId="0" borderId="7" xfId="1" applyFont="1" applyBorder="1"/>
    <xf numFmtId="164" fontId="0" fillId="0" borderId="2" xfId="0" applyNumberFormat="1" applyBorder="1"/>
    <xf numFmtId="4" fontId="4" fillId="2" borderId="3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4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0</xdr:row>
      <xdr:rowOff>0</xdr:rowOff>
    </xdr:from>
    <xdr:to>
      <xdr:col>5</xdr:col>
      <xdr:colOff>86675</xdr:colOff>
      <xdr:row>7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74F6A3A-5F6C-CF99-0B1B-6B87CD70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0"/>
          <a:ext cx="187737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4"/>
  <sheetViews>
    <sheetView tabSelected="1" zoomScaleNormal="100" workbookViewId="0">
      <selection activeCell="H6" sqref="H6"/>
    </sheetView>
  </sheetViews>
  <sheetFormatPr baseColWidth="10" defaultRowHeight="15" x14ac:dyDescent="0.25"/>
  <cols>
    <col min="1" max="1" width="3.7109375" customWidth="1"/>
    <col min="2" max="2" width="36.28515625" customWidth="1"/>
    <col min="3" max="3" width="17.85546875" customWidth="1"/>
    <col min="4" max="4" width="11.85546875" bestFit="1" customWidth="1"/>
    <col min="5" max="8" width="14.140625" bestFit="1" customWidth="1"/>
    <col min="9" max="9" width="15.140625" bestFit="1" customWidth="1"/>
  </cols>
  <sheetData>
    <row r="2" spans="1:9" x14ac:dyDescent="0.25">
      <c r="B2" s="1"/>
      <c r="C2" s="1"/>
      <c r="D2" s="1"/>
    </row>
    <row r="3" spans="1:9" x14ac:dyDescent="0.25">
      <c r="B3" s="1"/>
      <c r="C3" s="1"/>
      <c r="D3" s="1"/>
    </row>
    <row r="4" spans="1:9" x14ac:dyDescent="0.25">
      <c r="B4" s="1"/>
      <c r="C4" s="1"/>
      <c r="D4" s="1"/>
    </row>
    <row r="5" spans="1:9" x14ac:dyDescent="0.25">
      <c r="B5" s="1"/>
      <c r="C5" s="1"/>
      <c r="D5" s="1"/>
    </row>
    <row r="6" spans="1:9" x14ac:dyDescent="0.25">
      <c r="B6" s="1"/>
      <c r="C6" s="1"/>
      <c r="D6" s="1"/>
    </row>
    <row r="7" spans="1:9" ht="18.600000000000001" customHeight="1" x14ac:dyDescent="0.3">
      <c r="A7" s="87"/>
      <c r="B7" s="87"/>
      <c r="C7" s="87"/>
      <c r="D7" s="87"/>
      <c r="E7" s="87"/>
      <c r="F7" s="87"/>
      <c r="G7" s="87"/>
      <c r="H7" s="87"/>
      <c r="I7" s="87"/>
    </row>
    <row r="8" spans="1:9" ht="15" customHeight="1" x14ac:dyDescent="0.25">
      <c r="A8" s="88" t="s">
        <v>0</v>
      </c>
      <c r="B8" s="88"/>
      <c r="C8" s="88"/>
      <c r="D8" s="88"/>
      <c r="E8" s="88"/>
      <c r="F8" s="88"/>
      <c r="G8" s="88"/>
      <c r="H8" s="88"/>
      <c r="I8" s="88"/>
    </row>
    <row r="9" spans="1:9" ht="16.5" x14ac:dyDescent="0.3">
      <c r="A9" s="89" t="s">
        <v>83</v>
      </c>
      <c r="B9" s="89"/>
      <c r="C9" s="89"/>
      <c r="D9" s="89"/>
      <c r="E9" s="89"/>
      <c r="F9" s="89"/>
      <c r="G9" s="89"/>
      <c r="H9" s="89"/>
      <c r="I9" s="89"/>
    </row>
    <row r="10" spans="1:9" ht="17.25" thickBot="1" x14ac:dyDescent="0.35">
      <c r="A10" s="89" t="s">
        <v>1</v>
      </c>
      <c r="B10" s="89"/>
      <c r="C10" s="89"/>
      <c r="D10" s="89"/>
      <c r="E10" s="89"/>
      <c r="F10" s="89"/>
      <c r="G10" s="89"/>
      <c r="H10" s="89"/>
      <c r="I10" s="89"/>
    </row>
    <row r="11" spans="1:9" ht="51" customHeight="1" thickBot="1" x14ac:dyDescent="0.3">
      <c r="B11" s="67" t="s">
        <v>2</v>
      </c>
      <c r="C11" s="73" t="s">
        <v>80</v>
      </c>
      <c r="D11" s="73" t="s">
        <v>79</v>
      </c>
      <c r="E11" s="68" t="s">
        <v>84</v>
      </c>
      <c r="F11" s="68" t="s">
        <v>96</v>
      </c>
      <c r="G11" s="68" t="s">
        <v>97</v>
      </c>
      <c r="H11" s="68" t="s">
        <v>99</v>
      </c>
      <c r="I11" s="68" t="s">
        <v>98</v>
      </c>
    </row>
    <row r="12" spans="1:9" ht="15.75" thickBot="1" x14ac:dyDescent="0.3">
      <c r="B12" s="18" t="s">
        <v>3</v>
      </c>
      <c r="C12" s="34"/>
      <c r="D12" s="45"/>
      <c r="E12" s="47"/>
      <c r="F12" s="59"/>
      <c r="G12" s="69"/>
      <c r="H12" s="69"/>
      <c r="I12" s="69"/>
    </row>
    <row r="13" spans="1:9" ht="26.25" thickBot="1" x14ac:dyDescent="0.3">
      <c r="B13" s="29" t="s">
        <v>4</v>
      </c>
      <c r="C13" s="22">
        <f>SUM(C14:C18)</f>
        <v>464939861</v>
      </c>
      <c r="D13" s="49"/>
      <c r="E13" s="53">
        <f>SUM(E14:E18)</f>
        <v>29014851.48</v>
      </c>
      <c r="F13" s="60">
        <f>SUM(F14:F18)</f>
        <v>29471346.329999998</v>
      </c>
      <c r="G13" s="54">
        <f>SUM(G14:G18)</f>
        <v>30063935.639999997</v>
      </c>
      <c r="H13" s="54">
        <f>SUM(H14:H18)</f>
        <v>30778035.400000002</v>
      </c>
      <c r="I13" s="55">
        <f>SUM(E13:H13)</f>
        <v>119328168.85000001</v>
      </c>
    </row>
    <row r="14" spans="1:9" ht="22.15" customHeight="1" x14ac:dyDescent="0.25">
      <c r="B14" s="12" t="s">
        <v>5</v>
      </c>
      <c r="C14" s="44">
        <v>336811195</v>
      </c>
      <c r="D14" s="4"/>
      <c r="E14" s="4">
        <v>24834828.620000001</v>
      </c>
      <c r="F14" s="13">
        <v>25243973</v>
      </c>
      <c r="G14" s="52">
        <v>25468678.609999999</v>
      </c>
      <c r="H14" s="52">
        <v>26418988.460000001</v>
      </c>
      <c r="I14" s="71">
        <f>SUM(E14:H14)</f>
        <v>101966468.69</v>
      </c>
    </row>
    <row r="15" spans="1:9" ht="26.45" customHeight="1" x14ac:dyDescent="0.25">
      <c r="B15" s="3" t="s">
        <v>6</v>
      </c>
      <c r="C15" s="36">
        <v>57880434</v>
      </c>
      <c r="D15" s="4"/>
      <c r="E15" s="4">
        <v>450000</v>
      </c>
      <c r="F15" s="13">
        <v>498000</v>
      </c>
      <c r="G15" s="52">
        <v>771345.47</v>
      </c>
      <c r="H15" s="52">
        <v>510000</v>
      </c>
      <c r="I15" s="71">
        <f t="shared" ref="I15:I17" si="0">SUM(E15:H15)</f>
        <v>2229345.4699999997</v>
      </c>
    </row>
    <row r="16" spans="1:9" x14ac:dyDescent="0.25">
      <c r="B16" s="3" t="s">
        <v>7</v>
      </c>
      <c r="C16" s="14">
        <v>0</v>
      </c>
      <c r="D16" s="2"/>
      <c r="E16" s="2">
        <v>0</v>
      </c>
      <c r="F16" s="14">
        <v>0</v>
      </c>
      <c r="G16" s="52">
        <v>0</v>
      </c>
      <c r="H16" s="52">
        <v>0</v>
      </c>
      <c r="I16" s="71">
        <f t="shared" si="0"/>
        <v>0</v>
      </c>
    </row>
    <row r="17" spans="2:9" x14ac:dyDescent="0.25">
      <c r="B17" s="3" t="s">
        <v>8</v>
      </c>
      <c r="C17" s="36">
        <v>25468409</v>
      </c>
      <c r="D17" s="32"/>
      <c r="E17" s="32">
        <v>0</v>
      </c>
      <c r="F17" s="61">
        <v>0</v>
      </c>
      <c r="G17" s="52">
        <v>0</v>
      </c>
      <c r="H17" s="52">
        <v>0</v>
      </c>
      <c r="I17" s="71">
        <f t="shared" si="0"/>
        <v>0</v>
      </c>
    </row>
    <row r="18" spans="2:9" ht="26.25" thickBot="1" x14ac:dyDescent="0.3">
      <c r="B18" s="16" t="s">
        <v>9</v>
      </c>
      <c r="C18" s="43">
        <v>44779823</v>
      </c>
      <c r="D18" s="4"/>
      <c r="E18" s="4">
        <v>3730022.86</v>
      </c>
      <c r="F18" s="13">
        <v>3729373.33</v>
      </c>
      <c r="G18" s="52">
        <v>3823911.56</v>
      </c>
      <c r="H18" s="52">
        <v>3849046.94</v>
      </c>
      <c r="I18" s="71">
        <f>SUM(E18:H18)</f>
        <v>15132354.689999999</v>
      </c>
    </row>
    <row r="19" spans="2:9" ht="15.75" thickBot="1" x14ac:dyDescent="0.3">
      <c r="B19" s="17" t="s">
        <v>10</v>
      </c>
      <c r="C19" s="22">
        <f>C20+C21+C22+C23+C24+C25+C26+C27+C28</f>
        <v>254435188</v>
      </c>
      <c r="D19" s="50"/>
      <c r="E19" s="54">
        <f>SUM(E20:E28)</f>
        <v>8807646.1000000015</v>
      </c>
      <c r="F19" s="62">
        <f>SUM(F20:F28)</f>
        <v>22065011.300000004</v>
      </c>
      <c r="G19" s="54">
        <f>SUM(G20:G28)</f>
        <v>15447283.200000001</v>
      </c>
      <c r="H19" s="54">
        <f>SUM(H20:H28)</f>
        <v>25617381.550000001</v>
      </c>
      <c r="I19" s="55">
        <f>SUM(E19:H19)</f>
        <v>71937322.150000006</v>
      </c>
    </row>
    <row r="20" spans="2:9" x14ac:dyDescent="0.25">
      <c r="B20" s="12" t="s">
        <v>11</v>
      </c>
      <c r="C20" s="44">
        <v>35250000</v>
      </c>
      <c r="D20" s="46"/>
      <c r="E20" s="4">
        <v>1899496.63</v>
      </c>
      <c r="F20" s="13">
        <v>3763044.16</v>
      </c>
      <c r="G20" s="52">
        <v>2830315.62</v>
      </c>
      <c r="H20" s="52">
        <v>3005976.14</v>
      </c>
      <c r="I20" s="71">
        <f>SUM(E20:H20)</f>
        <v>11498832.550000001</v>
      </c>
    </row>
    <row r="21" spans="2:9" ht="25.5" x14ac:dyDescent="0.25">
      <c r="B21" s="3" t="s">
        <v>12</v>
      </c>
      <c r="C21" s="36">
        <v>16720000</v>
      </c>
      <c r="D21" s="46"/>
      <c r="E21" s="4">
        <v>0</v>
      </c>
      <c r="F21" s="13">
        <v>9440</v>
      </c>
      <c r="G21" s="52">
        <v>799796.7</v>
      </c>
      <c r="H21" s="52">
        <v>3174831.82</v>
      </c>
      <c r="I21" s="71">
        <f t="shared" ref="I21:I28" si="1">SUM(E21:H21)</f>
        <v>3984068.5199999996</v>
      </c>
    </row>
    <row r="22" spans="2:9" x14ac:dyDescent="0.25">
      <c r="B22" s="3" t="s">
        <v>13</v>
      </c>
      <c r="C22" s="36">
        <v>8230000</v>
      </c>
      <c r="D22" s="46"/>
      <c r="E22" s="4">
        <v>71948.52</v>
      </c>
      <c r="F22" s="13">
        <v>522277.68</v>
      </c>
      <c r="G22" s="52">
        <v>2190787.4</v>
      </c>
      <c r="H22" s="52">
        <v>780140.82</v>
      </c>
      <c r="I22" s="71">
        <f t="shared" si="1"/>
        <v>3565154.4199999995</v>
      </c>
    </row>
    <row r="23" spans="2:9" x14ac:dyDescent="0.25">
      <c r="B23" s="3" t="s">
        <v>14</v>
      </c>
      <c r="C23" s="36">
        <v>6070000</v>
      </c>
      <c r="D23" s="46"/>
      <c r="E23" s="4">
        <v>0</v>
      </c>
      <c r="F23" s="13">
        <v>134273.04999999999</v>
      </c>
      <c r="G23" s="52">
        <v>120211.64</v>
      </c>
      <c r="H23" s="52">
        <v>588345</v>
      </c>
      <c r="I23" s="71">
        <f t="shared" si="1"/>
        <v>842829.69</v>
      </c>
    </row>
    <row r="24" spans="2:9" x14ac:dyDescent="0.25">
      <c r="B24" s="3" t="s">
        <v>15</v>
      </c>
      <c r="C24" s="36">
        <v>96612592</v>
      </c>
      <c r="D24" s="46"/>
      <c r="E24" s="4">
        <v>5876829.0899999999</v>
      </c>
      <c r="F24" s="13">
        <v>6949133.9299999997</v>
      </c>
      <c r="G24" s="52">
        <v>5679128.7999999998</v>
      </c>
      <c r="H24" s="52">
        <v>4812755.5</v>
      </c>
      <c r="I24" s="71">
        <f t="shared" si="1"/>
        <v>23317847.32</v>
      </c>
    </row>
    <row r="25" spans="2:9" x14ac:dyDescent="0.25">
      <c r="B25" s="3" t="s">
        <v>16</v>
      </c>
      <c r="C25" s="36">
        <v>10350000</v>
      </c>
      <c r="D25" s="46"/>
      <c r="E25" s="4">
        <v>264086.36</v>
      </c>
      <c r="F25" s="13">
        <v>7891202.1699999999</v>
      </c>
      <c r="G25" s="52">
        <v>275163.82</v>
      </c>
      <c r="H25" s="52">
        <v>309193.92</v>
      </c>
      <c r="I25" s="71">
        <f t="shared" si="1"/>
        <v>8739646.2699999996</v>
      </c>
    </row>
    <row r="26" spans="2:9" ht="38.25" x14ac:dyDescent="0.25">
      <c r="B26" s="3" t="s">
        <v>17</v>
      </c>
      <c r="C26" s="36">
        <v>16450000</v>
      </c>
      <c r="D26" s="46"/>
      <c r="E26" s="4">
        <v>0</v>
      </c>
      <c r="F26" s="13">
        <v>358147.42</v>
      </c>
      <c r="G26" s="52">
        <v>517225.56</v>
      </c>
      <c r="H26" s="52">
        <v>1890664.07</v>
      </c>
      <c r="I26" s="71">
        <f t="shared" si="1"/>
        <v>2766037.05</v>
      </c>
    </row>
    <row r="27" spans="2:9" ht="25.5" x14ac:dyDescent="0.25">
      <c r="B27" s="3" t="s">
        <v>18</v>
      </c>
      <c r="C27" s="36">
        <v>27466576</v>
      </c>
      <c r="D27" s="46"/>
      <c r="E27" s="4">
        <v>0</v>
      </c>
      <c r="F27" s="13">
        <v>769907.29</v>
      </c>
      <c r="G27" s="52">
        <v>1470232.88</v>
      </c>
      <c r="H27" s="52">
        <v>8857297.9199999999</v>
      </c>
      <c r="I27" s="71">
        <f t="shared" si="1"/>
        <v>11097438.09</v>
      </c>
    </row>
    <row r="28" spans="2:9" ht="26.25" thickBot="1" x14ac:dyDescent="0.3">
      <c r="B28" s="16" t="s">
        <v>19</v>
      </c>
      <c r="C28" s="43">
        <v>37286020</v>
      </c>
      <c r="D28" s="46"/>
      <c r="E28" s="4">
        <v>695285.5</v>
      </c>
      <c r="F28" s="13">
        <v>1667585.6</v>
      </c>
      <c r="G28" s="52">
        <v>1564420.78</v>
      </c>
      <c r="H28" s="52">
        <v>2198176.36</v>
      </c>
      <c r="I28" s="71">
        <f t="shared" si="1"/>
        <v>6125468.2400000002</v>
      </c>
    </row>
    <row r="29" spans="2:9" ht="15.75" thickBot="1" x14ac:dyDescent="0.3">
      <c r="B29" s="17" t="s">
        <v>20</v>
      </c>
      <c r="C29" s="22">
        <f>SUM(C30:C38)</f>
        <v>74306827</v>
      </c>
      <c r="D29" s="50"/>
      <c r="E29" s="54">
        <f>SUM(E30:E38)</f>
        <v>1219007.01</v>
      </c>
      <c r="F29" s="62">
        <f>SUM(F30:F38)</f>
        <v>2955645.8699999996</v>
      </c>
      <c r="G29" s="54">
        <f>SUM(G30:G38)</f>
        <v>3901654.3</v>
      </c>
      <c r="H29" s="54">
        <f>SUM(H30:H38)</f>
        <v>6715507.3399999999</v>
      </c>
      <c r="I29" s="55">
        <f>SUM(E29:H29)</f>
        <v>14791814.52</v>
      </c>
    </row>
    <row r="30" spans="2:9" ht="25.5" x14ac:dyDescent="0.25">
      <c r="B30" s="12" t="s">
        <v>21</v>
      </c>
      <c r="C30" s="44">
        <v>10100000</v>
      </c>
      <c r="D30" s="46"/>
      <c r="E30" s="4">
        <v>139599.01</v>
      </c>
      <c r="F30" s="13">
        <v>1349273.73</v>
      </c>
      <c r="G30" s="52">
        <v>1403895.14</v>
      </c>
      <c r="H30" s="52">
        <v>1537757.44</v>
      </c>
      <c r="I30" s="71">
        <f>SUM(E30:H30)</f>
        <v>4430525.32</v>
      </c>
    </row>
    <row r="31" spans="2:9" x14ac:dyDescent="0.25">
      <c r="B31" s="3" t="s">
        <v>22</v>
      </c>
      <c r="C31" s="36">
        <v>5050000</v>
      </c>
      <c r="D31" s="4"/>
      <c r="E31" s="52"/>
      <c r="F31" s="63">
        <v>0</v>
      </c>
      <c r="G31" s="52">
        <v>143262.41</v>
      </c>
      <c r="H31" s="52">
        <v>186912</v>
      </c>
      <c r="I31" s="71">
        <f t="shared" ref="I31:I38" si="2">SUM(E31:H31)</f>
        <v>330174.41000000003</v>
      </c>
    </row>
    <row r="32" spans="2:9" ht="25.5" x14ac:dyDescent="0.25">
      <c r="B32" s="3" t="s">
        <v>23</v>
      </c>
      <c r="C32" s="36">
        <v>2795000</v>
      </c>
      <c r="D32" s="4"/>
      <c r="E32" s="52"/>
      <c r="F32" s="63">
        <v>355765.28</v>
      </c>
      <c r="G32" s="52">
        <v>280344.06</v>
      </c>
      <c r="H32" s="52">
        <v>123610.19</v>
      </c>
      <c r="I32" s="71">
        <f t="shared" si="2"/>
        <v>759719.53</v>
      </c>
    </row>
    <row r="33" spans="2:9" x14ac:dyDescent="0.25">
      <c r="B33" s="3" t="s">
        <v>24</v>
      </c>
      <c r="C33" s="36">
        <v>625000</v>
      </c>
      <c r="D33" s="4"/>
      <c r="E33" s="52"/>
      <c r="F33" s="63">
        <v>0</v>
      </c>
      <c r="G33" s="52">
        <v>96760.72</v>
      </c>
      <c r="H33" s="52">
        <v>94161.89</v>
      </c>
      <c r="I33" s="71">
        <f t="shared" si="2"/>
        <v>190922.61</v>
      </c>
    </row>
    <row r="34" spans="2:9" ht="25.5" x14ac:dyDescent="0.25">
      <c r="B34" s="3" t="s">
        <v>25</v>
      </c>
      <c r="C34" s="36">
        <v>2600000</v>
      </c>
      <c r="D34" s="4"/>
      <c r="E34" s="52"/>
      <c r="F34" s="63">
        <v>0</v>
      </c>
      <c r="G34" s="52">
        <v>6425.51</v>
      </c>
      <c r="H34" s="52">
        <v>667840.88</v>
      </c>
      <c r="I34" s="71">
        <f t="shared" si="2"/>
        <v>674266.39</v>
      </c>
    </row>
    <row r="35" spans="2:9" ht="25.5" x14ac:dyDescent="0.25">
      <c r="B35" s="3" t="s">
        <v>26</v>
      </c>
      <c r="C35" s="36">
        <v>680000</v>
      </c>
      <c r="D35" s="4"/>
      <c r="E35" s="52"/>
      <c r="F35" s="63"/>
      <c r="G35" s="52">
        <v>106488.41</v>
      </c>
      <c r="H35" s="52">
        <v>43641.54</v>
      </c>
      <c r="I35" s="71">
        <f t="shared" si="2"/>
        <v>150129.95000000001</v>
      </c>
    </row>
    <row r="36" spans="2:9" ht="25.5" x14ac:dyDescent="0.25">
      <c r="B36" s="3" t="s">
        <v>27</v>
      </c>
      <c r="C36" s="36">
        <v>17082000</v>
      </c>
      <c r="D36" s="4"/>
      <c r="E36" s="52">
        <v>1079408</v>
      </c>
      <c r="F36" s="63">
        <v>698920</v>
      </c>
      <c r="G36" s="52">
        <v>817919.67</v>
      </c>
      <c r="H36" s="52">
        <v>2990410.73</v>
      </c>
      <c r="I36" s="71">
        <f t="shared" si="2"/>
        <v>5586658.4000000004</v>
      </c>
    </row>
    <row r="37" spans="2:9" ht="25.5" x14ac:dyDescent="0.25">
      <c r="B37" s="3" t="s">
        <v>28</v>
      </c>
      <c r="C37" s="36">
        <v>0</v>
      </c>
      <c r="D37" s="40"/>
      <c r="E37" s="52"/>
      <c r="F37" s="63">
        <v>0</v>
      </c>
      <c r="G37" s="52">
        <v>0</v>
      </c>
      <c r="H37" s="52">
        <v>0</v>
      </c>
      <c r="I37" s="71">
        <f t="shared" si="2"/>
        <v>0</v>
      </c>
    </row>
    <row r="38" spans="2:9" ht="15.75" thickBot="1" x14ac:dyDescent="0.3">
      <c r="B38" s="16" t="s">
        <v>29</v>
      </c>
      <c r="C38" s="43">
        <v>35374827</v>
      </c>
      <c r="D38" s="4"/>
      <c r="E38" s="52"/>
      <c r="F38" s="63">
        <v>551686.86</v>
      </c>
      <c r="G38" s="52">
        <v>1046558.38</v>
      </c>
      <c r="H38" s="52">
        <v>1071172.67</v>
      </c>
      <c r="I38" s="71">
        <f t="shared" si="2"/>
        <v>2669417.91</v>
      </c>
    </row>
    <row r="39" spans="2:9" ht="15.75" thickBot="1" x14ac:dyDescent="0.3">
      <c r="B39" s="17" t="s">
        <v>30</v>
      </c>
      <c r="C39" s="22">
        <f>SUM(C40:C46)</f>
        <v>386863279</v>
      </c>
      <c r="D39" s="50"/>
      <c r="E39" s="54">
        <f>SUM(E40:E46)</f>
        <v>20459505</v>
      </c>
      <c r="F39" s="62">
        <f>SUM(F40:F46)</f>
        <v>36072472.869999997</v>
      </c>
      <c r="G39" s="54">
        <f>SUM(G40:G46)</f>
        <v>27408412.259999998</v>
      </c>
      <c r="H39" s="54">
        <f>SUM(H40:H46)</f>
        <v>28116578.629999999</v>
      </c>
      <c r="I39" s="55">
        <f>SUM(E39:H39)</f>
        <v>112056968.75999999</v>
      </c>
    </row>
    <row r="40" spans="2:9" ht="25.5" x14ac:dyDescent="0.25">
      <c r="B40" s="19" t="s">
        <v>31</v>
      </c>
      <c r="C40" s="30">
        <v>95154888</v>
      </c>
      <c r="D40" s="4"/>
      <c r="E40" s="52">
        <v>0</v>
      </c>
      <c r="F40" s="63">
        <v>12826313.869999999</v>
      </c>
      <c r="G40" s="52">
        <v>6948907.2599999998</v>
      </c>
      <c r="H40" s="52">
        <v>6592073.6299999999</v>
      </c>
      <c r="I40" s="71">
        <f>SUM(E40:H40)</f>
        <v>26367294.759999998</v>
      </c>
    </row>
    <row r="41" spans="2:9" ht="25.5" x14ac:dyDescent="0.25">
      <c r="B41" s="5" t="s">
        <v>32</v>
      </c>
      <c r="C41" s="15">
        <v>0</v>
      </c>
      <c r="D41" s="32"/>
      <c r="E41" s="52"/>
      <c r="F41" s="63">
        <v>0</v>
      </c>
      <c r="G41" s="52">
        <v>0</v>
      </c>
      <c r="H41" s="52">
        <v>0</v>
      </c>
      <c r="I41" s="71">
        <f t="shared" ref="I41:I46" si="3">SUM(E41:H41)</f>
        <v>0</v>
      </c>
    </row>
    <row r="42" spans="2:9" ht="25.5" x14ac:dyDescent="0.25">
      <c r="B42" s="5" t="s">
        <v>33</v>
      </c>
      <c r="C42" s="15">
        <v>0</v>
      </c>
      <c r="D42" s="32"/>
      <c r="E42" s="52"/>
      <c r="F42" s="63">
        <v>0</v>
      </c>
      <c r="G42" s="52">
        <v>0</v>
      </c>
      <c r="H42" s="52">
        <v>0</v>
      </c>
      <c r="I42" s="71">
        <f t="shared" si="3"/>
        <v>0</v>
      </c>
    </row>
    <row r="43" spans="2:9" ht="25.5" x14ac:dyDescent="0.25">
      <c r="B43" s="5" t="s">
        <v>34</v>
      </c>
      <c r="C43" s="15">
        <v>0</v>
      </c>
      <c r="D43" s="32"/>
      <c r="E43" s="52"/>
      <c r="F43" s="63">
        <v>0</v>
      </c>
      <c r="G43" s="52">
        <v>0</v>
      </c>
      <c r="H43" s="52">
        <v>0</v>
      </c>
      <c r="I43" s="71">
        <f t="shared" si="3"/>
        <v>0</v>
      </c>
    </row>
    <row r="44" spans="2:9" ht="25.5" x14ac:dyDescent="0.25">
      <c r="B44" s="5" t="s">
        <v>35</v>
      </c>
      <c r="C44" s="15">
        <v>0</v>
      </c>
      <c r="D44" s="32"/>
      <c r="E44" s="52"/>
      <c r="F44" s="63">
        <v>0</v>
      </c>
      <c r="G44" s="52">
        <v>0</v>
      </c>
      <c r="H44" s="52">
        <v>0</v>
      </c>
      <c r="I44" s="71">
        <f t="shared" si="3"/>
        <v>0</v>
      </c>
    </row>
    <row r="45" spans="2:9" ht="25.5" x14ac:dyDescent="0.25">
      <c r="B45" s="5" t="s">
        <v>36</v>
      </c>
      <c r="C45" s="13">
        <v>2800000</v>
      </c>
      <c r="D45" s="4"/>
      <c r="E45" s="52"/>
      <c r="F45" s="63">
        <v>1549000</v>
      </c>
      <c r="G45" s="52">
        <v>0</v>
      </c>
      <c r="H45" s="52">
        <v>1065000</v>
      </c>
      <c r="I45" s="71">
        <f t="shared" si="3"/>
        <v>2614000</v>
      </c>
    </row>
    <row r="46" spans="2:9" ht="26.25" thickBot="1" x14ac:dyDescent="0.3">
      <c r="B46" s="20" t="s">
        <v>37</v>
      </c>
      <c r="C46" s="30">
        <v>288908391</v>
      </c>
      <c r="D46" s="4"/>
      <c r="E46" s="52">
        <v>20459505</v>
      </c>
      <c r="F46" s="63">
        <v>21697159</v>
      </c>
      <c r="G46" s="52">
        <v>20459505</v>
      </c>
      <c r="H46" s="52">
        <v>20459505</v>
      </c>
      <c r="I46" s="71">
        <f t="shared" si="3"/>
        <v>83075674</v>
      </c>
    </row>
    <row r="47" spans="2:9" ht="15.75" thickBot="1" x14ac:dyDescent="0.3">
      <c r="B47" s="17" t="s">
        <v>38</v>
      </c>
      <c r="C47" s="22">
        <f>SUM(C48:C54)</f>
        <v>26000000</v>
      </c>
      <c r="D47" s="33"/>
      <c r="E47" s="51">
        <v>0</v>
      </c>
      <c r="F47" s="62">
        <f>SUM(F48:F54)</f>
        <v>6500000</v>
      </c>
      <c r="G47" s="51">
        <f>SUM(G48:G54)</f>
        <v>0</v>
      </c>
      <c r="H47" s="51">
        <f>SUM(H48:H54)</f>
        <v>0</v>
      </c>
      <c r="I47" s="55">
        <f>SUM(E47:G47)</f>
        <v>6500000</v>
      </c>
    </row>
    <row r="48" spans="2:9" ht="25.5" x14ac:dyDescent="0.25">
      <c r="B48" s="19" t="s">
        <v>39</v>
      </c>
      <c r="C48" s="21">
        <v>0</v>
      </c>
      <c r="D48" s="6"/>
      <c r="E48" s="52"/>
      <c r="F48" s="63"/>
      <c r="G48" s="52"/>
      <c r="H48" s="52"/>
      <c r="I48" s="72">
        <f t="shared" ref="I48:I54" si="4">SUM(E48:G48)</f>
        <v>0</v>
      </c>
    </row>
    <row r="49" spans="2:9" ht="25.5" x14ac:dyDescent="0.25">
      <c r="B49" s="5" t="s">
        <v>40</v>
      </c>
      <c r="C49" s="15">
        <v>0</v>
      </c>
      <c r="D49" s="6"/>
      <c r="E49" s="52"/>
      <c r="F49" s="63"/>
      <c r="G49" s="52"/>
      <c r="H49" s="52"/>
      <c r="I49" s="72">
        <f t="shared" si="4"/>
        <v>0</v>
      </c>
    </row>
    <row r="50" spans="2:9" ht="25.5" x14ac:dyDescent="0.25">
      <c r="B50" s="5" t="s">
        <v>41</v>
      </c>
      <c r="C50" s="15">
        <v>0</v>
      </c>
      <c r="D50" s="6"/>
      <c r="E50" s="52"/>
      <c r="F50" s="63"/>
      <c r="G50" s="52"/>
      <c r="H50" s="52"/>
      <c r="I50" s="72">
        <f t="shared" si="4"/>
        <v>0</v>
      </c>
    </row>
    <row r="51" spans="2:9" ht="25.5" x14ac:dyDescent="0.25">
      <c r="B51" s="5" t="s">
        <v>42</v>
      </c>
      <c r="C51" s="13">
        <v>26000000</v>
      </c>
      <c r="D51" s="4"/>
      <c r="E51" s="52"/>
      <c r="F51" s="63">
        <v>6500000</v>
      </c>
      <c r="G51" s="52">
        <v>0</v>
      </c>
      <c r="H51" s="52">
        <v>0</v>
      </c>
      <c r="I51" s="72">
        <f>SUM(E51:H51)</f>
        <v>6500000</v>
      </c>
    </row>
    <row r="52" spans="2:9" ht="25.5" x14ac:dyDescent="0.25">
      <c r="B52" s="5" t="s">
        <v>43</v>
      </c>
      <c r="C52" s="15">
        <v>0</v>
      </c>
      <c r="D52" s="6"/>
      <c r="E52" s="52"/>
      <c r="F52" s="63"/>
      <c r="G52" s="52"/>
      <c r="H52" s="52"/>
      <c r="I52" s="72">
        <f t="shared" si="4"/>
        <v>0</v>
      </c>
    </row>
    <row r="53" spans="2:9" ht="25.5" x14ac:dyDescent="0.25">
      <c r="B53" s="5" t="s">
        <v>44</v>
      </c>
      <c r="C53" s="15">
        <v>0</v>
      </c>
      <c r="D53" s="6"/>
      <c r="E53" s="52"/>
      <c r="F53" s="63"/>
      <c r="G53" s="52"/>
      <c r="H53" s="52"/>
      <c r="I53" s="72">
        <f t="shared" si="4"/>
        <v>0</v>
      </c>
    </row>
    <row r="54" spans="2:9" ht="25.5" x14ac:dyDescent="0.25">
      <c r="B54" s="20" t="s">
        <v>45</v>
      </c>
      <c r="C54" s="23">
        <v>0</v>
      </c>
      <c r="D54" s="74"/>
      <c r="E54" s="75"/>
      <c r="F54" s="76"/>
      <c r="G54" s="75"/>
      <c r="H54" s="75"/>
      <c r="I54" s="77">
        <f t="shared" si="4"/>
        <v>0</v>
      </c>
    </row>
    <row r="55" spans="2:9" ht="39.6" customHeight="1" x14ac:dyDescent="0.25">
      <c r="B55" s="82" t="s">
        <v>46</v>
      </c>
      <c r="C55" s="33">
        <f>C56+C57+C58+C59+C60+C61+C62+C63+C64</f>
        <v>24763000</v>
      </c>
      <c r="D55" s="50"/>
      <c r="E55" s="51">
        <v>0</v>
      </c>
      <c r="F55" s="54">
        <f>SUM(F56:F64)</f>
        <v>30054.6</v>
      </c>
      <c r="G55" s="54">
        <f>SUM(G56:G64)</f>
        <v>1696559.87</v>
      </c>
      <c r="H55" s="54">
        <f>SUM(H56:H64)</f>
        <v>944197.1</v>
      </c>
      <c r="I55" s="55">
        <f>SUM(E55:H55)</f>
        <v>2670811.5700000003</v>
      </c>
    </row>
    <row r="56" spans="2:9" ht="22.15" customHeight="1" x14ac:dyDescent="0.25">
      <c r="B56" s="19" t="s">
        <v>47</v>
      </c>
      <c r="C56" s="44">
        <v>22300000</v>
      </c>
      <c r="D56" s="78"/>
      <c r="E56" s="79"/>
      <c r="F56" s="80">
        <v>30054.6</v>
      </c>
      <c r="G56" s="79">
        <v>1192052.31</v>
      </c>
      <c r="H56" s="79">
        <v>734128.96</v>
      </c>
      <c r="I56" s="81">
        <f>SUM(E56:H56)</f>
        <v>1956235.87</v>
      </c>
    </row>
    <row r="57" spans="2:9" ht="25.5" x14ac:dyDescent="0.25">
      <c r="B57" s="5" t="s">
        <v>48</v>
      </c>
      <c r="C57" s="36">
        <v>400000</v>
      </c>
      <c r="D57" s="4"/>
      <c r="E57" s="52"/>
      <c r="F57" s="63">
        <v>0</v>
      </c>
      <c r="G57" s="52">
        <v>93220</v>
      </c>
      <c r="H57" s="52">
        <v>0</v>
      </c>
      <c r="I57" s="81">
        <f t="shared" ref="I57:I64" si="5">SUM(E57:H57)</f>
        <v>93220</v>
      </c>
    </row>
    <row r="58" spans="2:9" ht="25.5" x14ac:dyDescent="0.25">
      <c r="B58" s="5" t="s">
        <v>49</v>
      </c>
      <c r="C58" s="15">
        <v>0</v>
      </c>
      <c r="D58" s="32"/>
      <c r="E58" s="52"/>
      <c r="F58" s="63">
        <v>0</v>
      </c>
      <c r="G58" s="52">
        <v>0</v>
      </c>
      <c r="H58" s="52">
        <v>0</v>
      </c>
      <c r="I58" s="81">
        <f t="shared" si="5"/>
        <v>0</v>
      </c>
    </row>
    <row r="59" spans="2:9" ht="25.5" x14ac:dyDescent="0.25">
      <c r="B59" s="5" t="s">
        <v>50</v>
      </c>
      <c r="C59" s="13">
        <v>0</v>
      </c>
      <c r="D59" s="4"/>
      <c r="E59" s="52"/>
      <c r="F59" s="63">
        <v>0</v>
      </c>
      <c r="G59" s="52">
        <v>0</v>
      </c>
      <c r="H59" s="52">
        <v>0</v>
      </c>
      <c r="I59" s="81">
        <f t="shared" si="5"/>
        <v>0</v>
      </c>
    </row>
    <row r="60" spans="2:9" ht="25.5" x14ac:dyDescent="0.25">
      <c r="B60" s="5" t="s">
        <v>51</v>
      </c>
      <c r="C60" s="30">
        <v>1050000</v>
      </c>
      <c r="D60" s="4"/>
      <c r="E60" s="52"/>
      <c r="F60" s="63">
        <v>0</v>
      </c>
      <c r="G60" s="52">
        <v>90414.080000000002</v>
      </c>
      <c r="H60" s="52">
        <v>210068.14</v>
      </c>
      <c r="I60" s="81">
        <f t="shared" si="5"/>
        <v>300482.22000000003</v>
      </c>
    </row>
    <row r="61" spans="2:9" x14ac:dyDescent="0.25">
      <c r="B61" s="5" t="s">
        <v>52</v>
      </c>
      <c r="C61" s="30">
        <v>513000</v>
      </c>
      <c r="D61" s="4"/>
      <c r="E61" s="52"/>
      <c r="F61" s="63">
        <v>0</v>
      </c>
      <c r="G61" s="52">
        <v>87233.48</v>
      </c>
      <c r="H61" s="52">
        <v>0</v>
      </c>
      <c r="I61" s="81">
        <f t="shared" si="5"/>
        <v>87233.48</v>
      </c>
    </row>
    <row r="62" spans="2:9" x14ac:dyDescent="0.25">
      <c r="B62" s="5" t="s">
        <v>53</v>
      </c>
      <c r="C62" s="15">
        <v>0</v>
      </c>
      <c r="D62" s="32"/>
      <c r="E62" s="52"/>
      <c r="F62" s="63">
        <v>0</v>
      </c>
      <c r="G62" s="52">
        <v>0</v>
      </c>
      <c r="H62" s="52">
        <v>0</v>
      </c>
      <c r="I62" s="81">
        <f t="shared" si="5"/>
        <v>0</v>
      </c>
    </row>
    <row r="63" spans="2:9" x14ac:dyDescent="0.25">
      <c r="B63" s="5" t="s">
        <v>54</v>
      </c>
      <c r="C63" s="15">
        <v>0</v>
      </c>
      <c r="D63" s="32"/>
      <c r="E63" s="52"/>
      <c r="F63" s="63">
        <v>0</v>
      </c>
      <c r="G63" s="52">
        <v>233640</v>
      </c>
      <c r="H63" s="52">
        <v>0</v>
      </c>
      <c r="I63" s="81">
        <f t="shared" si="5"/>
        <v>233640</v>
      </c>
    </row>
    <row r="64" spans="2:9" ht="26.25" thickBot="1" x14ac:dyDescent="0.3">
      <c r="B64" s="20" t="s">
        <v>55</v>
      </c>
      <c r="C64" s="30">
        <v>500000</v>
      </c>
      <c r="D64" s="32"/>
      <c r="E64" s="52"/>
      <c r="F64" s="63">
        <v>0</v>
      </c>
      <c r="G64" s="52">
        <v>0</v>
      </c>
      <c r="H64" s="52">
        <v>0</v>
      </c>
      <c r="I64" s="81">
        <f t="shared" si="5"/>
        <v>0</v>
      </c>
    </row>
    <row r="65" spans="2:9" x14ac:dyDescent="0.25">
      <c r="B65" s="41" t="s">
        <v>56</v>
      </c>
      <c r="C65" s="35">
        <f>+C66</f>
        <v>23000000</v>
      </c>
      <c r="D65" s="50"/>
      <c r="E65" s="54">
        <f>SUM(E66:E69)</f>
        <v>1574535.81</v>
      </c>
      <c r="F65" s="62">
        <f>SUM(F66:F69)</f>
        <v>1410385.37</v>
      </c>
      <c r="G65" s="54">
        <f>SUM(G66:G69)</f>
        <v>1077089.1299999999</v>
      </c>
      <c r="H65" s="54">
        <v>1819575.37</v>
      </c>
      <c r="I65" s="55">
        <f>SUM(E65:H65)</f>
        <v>5881585.6799999997</v>
      </c>
    </row>
    <row r="66" spans="2:9" x14ac:dyDescent="0.25">
      <c r="B66" s="5" t="s">
        <v>57</v>
      </c>
      <c r="C66" s="36">
        <v>23000000</v>
      </c>
      <c r="D66" s="4"/>
      <c r="E66" s="52">
        <v>1574535.81</v>
      </c>
      <c r="F66" s="63">
        <v>1410385.37</v>
      </c>
      <c r="G66" s="52">
        <v>1077089.1299999999</v>
      </c>
      <c r="H66" s="52">
        <v>1819575.37</v>
      </c>
      <c r="I66" s="71">
        <f>SUM(E66:H66)</f>
        <v>5881585.6799999997</v>
      </c>
    </row>
    <row r="67" spans="2:9" x14ac:dyDescent="0.25">
      <c r="B67" s="5" t="s">
        <v>58</v>
      </c>
      <c r="C67" s="15">
        <v>0</v>
      </c>
      <c r="D67" s="6"/>
      <c r="E67" s="52"/>
      <c r="F67" s="63"/>
      <c r="G67" s="52"/>
      <c r="H67" s="52"/>
      <c r="I67" s="71">
        <f t="shared" ref="I67:I69" si="6">SUM(E67:G67)</f>
        <v>0</v>
      </c>
    </row>
    <row r="68" spans="2:9" ht="25.5" x14ac:dyDescent="0.25">
      <c r="B68" s="5" t="s">
        <v>59</v>
      </c>
      <c r="C68" s="15">
        <v>0</v>
      </c>
      <c r="D68" s="6"/>
      <c r="E68" s="52"/>
      <c r="F68" s="63"/>
      <c r="G68" s="52"/>
      <c r="H68" s="52"/>
      <c r="I68" s="71">
        <f t="shared" si="6"/>
        <v>0</v>
      </c>
    </row>
    <row r="69" spans="2:9" ht="39" thickBot="1" x14ac:dyDescent="0.3">
      <c r="B69" s="20" t="s">
        <v>60</v>
      </c>
      <c r="C69" s="23">
        <v>0</v>
      </c>
      <c r="D69" s="6"/>
      <c r="E69" s="52"/>
      <c r="F69" s="63"/>
      <c r="G69" s="52"/>
      <c r="H69" s="52"/>
      <c r="I69" s="71">
        <f t="shared" si="6"/>
        <v>0</v>
      </c>
    </row>
    <row r="70" spans="2:9" ht="26.25" thickBot="1" x14ac:dyDescent="0.3">
      <c r="B70" s="17" t="s">
        <v>61</v>
      </c>
      <c r="C70" s="22">
        <v>0</v>
      </c>
      <c r="D70" s="33"/>
      <c r="E70" s="51"/>
      <c r="F70" s="64"/>
      <c r="G70" s="70"/>
      <c r="H70" s="70"/>
      <c r="I70" s="70"/>
    </row>
    <row r="71" spans="2:9" x14ac:dyDescent="0.25">
      <c r="B71" s="19" t="s">
        <v>62</v>
      </c>
      <c r="C71" s="21">
        <v>0</v>
      </c>
      <c r="D71" s="6"/>
      <c r="E71" s="52"/>
      <c r="F71" s="63"/>
      <c r="G71" s="46"/>
      <c r="H71" s="46"/>
      <c r="I71" s="46"/>
    </row>
    <row r="72" spans="2:9" ht="26.25" thickBot="1" x14ac:dyDescent="0.3">
      <c r="B72" s="20" t="s">
        <v>63</v>
      </c>
      <c r="C72" s="23">
        <v>0</v>
      </c>
      <c r="D72" s="6"/>
      <c r="E72" s="52"/>
      <c r="F72" s="63"/>
      <c r="G72" s="46"/>
      <c r="H72" s="46"/>
      <c r="I72" s="46"/>
    </row>
    <row r="73" spans="2:9" ht="15.75" thickBot="1" x14ac:dyDescent="0.3">
      <c r="B73" s="17" t="s">
        <v>64</v>
      </c>
      <c r="C73" s="22">
        <v>0</v>
      </c>
      <c r="D73" s="33"/>
      <c r="E73" s="51">
        <v>0</v>
      </c>
      <c r="F73" s="64">
        <v>0</v>
      </c>
      <c r="G73" s="51">
        <v>0</v>
      </c>
      <c r="H73" s="51"/>
      <c r="I73" s="51">
        <v>0</v>
      </c>
    </row>
    <row r="74" spans="2:9" ht="25.5" x14ac:dyDescent="0.25">
      <c r="B74" s="19" t="s">
        <v>65</v>
      </c>
      <c r="C74" s="21">
        <v>0</v>
      </c>
      <c r="D74" s="6"/>
      <c r="E74" s="52"/>
      <c r="F74" s="63"/>
      <c r="G74" s="46"/>
      <c r="H74" s="46"/>
      <c r="I74" s="46"/>
    </row>
    <row r="75" spans="2:9" ht="25.5" x14ac:dyDescent="0.25">
      <c r="B75" s="5" t="s">
        <v>66</v>
      </c>
      <c r="C75" s="15">
        <v>0</v>
      </c>
      <c r="D75" s="6"/>
      <c r="E75" s="52"/>
      <c r="F75" s="63"/>
      <c r="G75" s="46"/>
      <c r="H75" s="46"/>
      <c r="I75" s="46"/>
    </row>
    <row r="76" spans="2:9" ht="26.25" thickBot="1" x14ac:dyDescent="0.3">
      <c r="B76" s="20" t="s">
        <v>67</v>
      </c>
      <c r="C76" s="23">
        <v>0</v>
      </c>
      <c r="D76" s="6"/>
      <c r="E76" s="52"/>
      <c r="F76" s="63"/>
      <c r="G76" s="46"/>
      <c r="H76" s="46"/>
      <c r="I76" s="46"/>
    </row>
    <row r="77" spans="2:9" ht="15.75" thickBot="1" x14ac:dyDescent="0.3">
      <c r="B77" s="31" t="s">
        <v>85</v>
      </c>
      <c r="C77" s="22">
        <f>+C73+C70+C65+C55+C47+C39+C29+C19+C13</f>
        <v>1254308155</v>
      </c>
      <c r="D77" s="33"/>
      <c r="E77" s="54">
        <f>+E73+E70+E65+E55+E47+E39+E29+E19+E13</f>
        <v>61075545.400000006</v>
      </c>
      <c r="F77" s="62">
        <f>+F73+F70+F65+F55+F47+F39+F29+F19+F13</f>
        <v>98504916.339999989</v>
      </c>
      <c r="G77" s="62">
        <f>+G73+G70+G65+G55+G47+G39+G29+G19+G13</f>
        <v>79594934.399999991</v>
      </c>
      <c r="H77" s="62">
        <f>+H73+H70+H65+H55+H47+H39+H29+H19+H13</f>
        <v>93991275.390000001</v>
      </c>
      <c r="I77" s="62">
        <f>+I73+I70+I65+I55+I47+I39+I29+I19+I13</f>
        <v>333166671.53000003</v>
      </c>
    </row>
    <row r="78" spans="2:9" x14ac:dyDescent="0.25">
      <c r="B78" s="24" t="s">
        <v>68</v>
      </c>
      <c r="C78" s="37">
        <v>0</v>
      </c>
      <c r="D78" s="6"/>
      <c r="E78" s="52"/>
      <c r="F78" s="63"/>
      <c r="G78" s="46"/>
      <c r="H78" s="46"/>
      <c r="I78" s="46"/>
    </row>
    <row r="79" spans="2:9" x14ac:dyDescent="0.25">
      <c r="B79" s="9" t="s">
        <v>69</v>
      </c>
      <c r="C79" s="15">
        <v>0</v>
      </c>
      <c r="D79" s="6"/>
      <c r="E79" s="52"/>
      <c r="F79" s="63"/>
      <c r="G79" s="46"/>
      <c r="H79" s="46"/>
      <c r="I79" s="46"/>
    </row>
    <row r="80" spans="2:9" ht="25.5" x14ac:dyDescent="0.25">
      <c r="B80" s="7" t="s">
        <v>70</v>
      </c>
      <c r="C80" s="38">
        <v>0</v>
      </c>
      <c r="D80" s="6"/>
      <c r="E80" s="52"/>
      <c r="F80" s="63"/>
      <c r="G80" s="46"/>
      <c r="H80" s="46"/>
      <c r="I80" s="46"/>
    </row>
    <row r="81" spans="2:9" ht="25.5" x14ac:dyDescent="0.25">
      <c r="B81" s="7" t="s">
        <v>71</v>
      </c>
      <c r="C81" s="38">
        <v>0</v>
      </c>
      <c r="D81" s="6"/>
      <c r="E81" s="52"/>
      <c r="F81" s="63"/>
      <c r="G81" s="46"/>
      <c r="H81" s="46"/>
      <c r="I81" s="46"/>
    </row>
    <row r="82" spans="2:9" x14ac:dyDescent="0.25">
      <c r="B82" s="9" t="s">
        <v>72</v>
      </c>
      <c r="C82" s="15">
        <v>0</v>
      </c>
      <c r="D82" s="6"/>
      <c r="E82" s="52"/>
      <c r="F82" s="63"/>
      <c r="G82" s="46"/>
      <c r="H82" s="46"/>
      <c r="I82" s="46"/>
    </row>
    <row r="83" spans="2:9" ht="25.5" x14ac:dyDescent="0.25">
      <c r="B83" s="7" t="s">
        <v>73</v>
      </c>
      <c r="C83" s="38">
        <v>0</v>
      </c>
      <c r="D83" s="6"/>
      <c r="E83" s="52"/>
      <c r="F83" s="63"/>
      <c r="G83" s="46"/>
      <c r="H83" s="46"/>
      <c r="I83" s="46"/>
    </row>
    <row r="84" spans="2:9" ht="25.5" x14ac:dyDescent="0.25">
      <c r="B84" s="9" t="s">
        <v>74</v>
      </c>
      <c r="C84" s="15">
        <v>0</v>
      </c>
      <c r="D84" s="6"/>
      <c r="E84" s="52"/>
      <c r="F84" s="63"/>
      <c r="G84" s="46"/>
      <c r="H84" s="46"/>
      <c r="I84" s="46"/>
    </row>
    <row r="85" spans="2:9" ht="25.5" x14ac:dyDescent="0.25">
      <c r="B85" s="7" t="s">
        <v>75</v>
      </c>
      <c r="C85" s="38">
        <v>0</v>
      </c>
      <c r="D85" s="6"/>
      <c r="E85" s="52"/>
      <c r="F85" s="63"/>
      <c r="G85" s="46"/>
      <c r="H85" s="46"/>
      <c r="I85" s="46"/>
    </row>
    <row r="86" spans="2:9" ht="26.25" thickBot="1" x14ac:dyDescent="0.3">
      <c r="B86" s="25" t="s">
        <v>76</v>
      </c>
      <c r="C86" s="26">
        <v>0</v>
      </c>
      <c r="D86" s="8"/>
      <c r="E86" s="52"/>
      <c r="F86" s="63"/>
      <c r="G86" s="46"/>
      <c r="H86" s="46"/>
      <c r="I86" s="46"/>
    </row>
    <row r="87" spans="2:9" ht="15.75" thickBot="1" x14ac:dyDescent="0.3">
      <c r="B87" s="27" t="s">
        <v>77</v>
      </c>
      <c r="C87" s="22">
        <f>+C77</f>
        <v>1254308155</v>
      </c>
      <c r="D87" s="33"/>
      <c r="E87" s="55">
        <f>+E73+E77</f>
        <v>61075545.400000006</v>
      </c>
      <c r="F87" s="65">
        <f>+F73+F77</f>
        <v>98504916.339999989</v>
      </c>
      <c r="G87" s="65">
        <f>+G73+G77</f>
        <v>79594934.399999991</v>
      </c>
      <c r="H87" s="65">
        <f>+H77</f>
        <v>93991275.390000001</v>
      </c>
      <c r="I87" s="65">
        <f>+I73+I77</f>
        <v>333166671.53000003</v>
      </c>
    </row>
    <row r="88" spans="2:9" ht="15.75" thickBot="1" x14ac:dyDescent="0.3">
      <c r="B88" s="28"/>
      <c r="C88" s="39"/>
      <c r="D88" s="2"/>
      <c r="E88" s="46"/>
      <c r="F88" s="66"/>
      <c r="G88" s="46"/>
      <c r="H88" s="46"/>
      <c r="I88" s="46"/>
    </row>
    <row r="89" spans="2:9" ht="26.25" thickBot="1" x14ac:dyDescent="0.3">
      <c r="B89" s="27" t="s">
        <v>78</v>
      </c>
      <c r="C89" s="22">
        <f>+C87+C73</f>
        <v>1254308155</v>
      </c>
      <c r="D89" s="33"/>
      <c r="E89" s="55">
        <f>+E77+E73</f>
        <v>61075545.400000006</v>
      </c>
      <c r="F89" s="65">
        <f>+F77+F73</f>
        <v>98504916.339999989</v>
      </c>
      <c r="G89" s="65">
        <f>+G77+G73</f>
        <v>79594934.399999991</v>
      </c>
      <c r="H89" s="65">
        <f>+H77+H73</f>
        <v>93991275.390000001</v>
      </c>
      <c r="I89" s="65">
        <f>+I77+I73</f>
        <v>333166671.53000003</v>
      </c>
    </row>
    <row r="90" spans="2:9" x14ac:dyDescent="0.25">
      <c r="B90" s="11" t="s">
        <v>86</v>
      </c>
    </row>
    <row r="91" spans="2:9" x14ac:dyDescent="0.25">
      <c r="B91" s="56" t="s">
        <v>87</v>
      </c>
    </row>
    <row r="92" spans="2:9" ht="14.45" customHeight="1" x14ac:dyDescent="0.25">
      <c r="B92" s="86" t="s">
        <v>88</v>
      </c>
      <c r="C92" s="86"/>
      <c r="D92" s="86"/>
      <c r="E92" s="86"/>
    </row>
    <row r="93" spans="2:9" x14ac:dyDescent="0.25">
      <c r="B93" s="56" t="s">
        <v>89</v>
      </c>
      <c r="C93" s="57"/>
      <c r="D93" s="57"/>
    </row>
    <row r="94" spans="2:9" x14ac:dyDescent="0.25">
      <c r="B94" s="56" t="s">
        <v>90</v>
      </c>
      <c r="C94" s="57"/>
      <c r="D94" s="57"/>
    </row>
    <row r="95" spans="2:9" x14ac:dyDescent="0.25">
      <c r="B95" s="56" t="s">
        <v>91</v>
      </c>
      <c r="C95" s="57"/>
      <c r="D95" s="57"/>
    </row>
    <row r="96" spans="2:9" x14ac:dyDescent="0.25">
      <c r="B96" s="56" t="s">
        <v>92</v>
      </c>
      <c r="C96" s="57"/>
      <c r="D96" s="57"/>
    </row>
    <row r="98" spans="2:6" ht="15.75" thickBot="1" x14ac:dyDescent="0.3">
      <c r="B98" s="10"/>
      <c r="E98" s="90" t="s">
        <v>81</v>
      </c>
      <c r="F98" s="90"/>
    </row>
    <row r="99" spans="2:6" ht="15.75" thickBot="1" x14ac:dyDescent="0.3">
      <c r="B99" s="42" t="s">
        <v>82</v>
      </c>
      <c r="E99" s="91" t="s">
        <v>94</v>
      </c>
      <c r="F99" s="91"/>
    </row>
    <row r="100" spans="2:6" x14ac:dyDescent="0.25">
      <c r="B100" s="58" t="s">
        <v>100</v>
      </c>
      <c r="E100" s="92" t="s">
        <v>95</v>
      </c>
      <c r="F100" s="92"/>
    </row>
    <row r="101" spans="2:6" x14ac:dyDescent="0.25">
      <c r="B101" s="48" t="s">
        <v>93</v>
      </c>
    </row>
    <row r="102" spans="2:6" x14ac:dyDescent="0.25">
      <c r="C102" s="83"/>
      <c r="D102" s="83"/>
      <c r="E102" s="83"/>
    </row>
    <row r="103" spans="2:6" x14ac:dyDescent="0.25">
      <c r="C103" s="84"/>
      <c r="D103" s="84"/>
      <c r="E103" s="84"/>
    </row>
    <row r="104" spans="2:6" x14ac:dyDescent="0.25">
      <c r="C104" s="85"/>
      <c r="D104" s="85"/>
      <c r="E104" s="85"/>
    </row>
  </sheetData>
  <mergeCells count="11">
    <mergeCell ref="C102:E102"/>
    <mergeCell ref="C103:E103"/>
    <mergeCell ref="C104:E104"/>
    <mergeCell ref="B92:E92"/>
    <mergeCell ref="A7:I7"/>
    <mergeCell ref="A8:I8"/>
    <mergeCell ref="A9:I9"/>
    <mergeCell ref="A10:I10"/>
    <mergeCell ref="E98:F98"/>
    <mergeCell ref="E99:F99"/>
    <mergeCell ref="E100:F100"/>
  </mergeCells>
  <pageMargins left="0.7" right="0.7" top="0.75" bottom="0.75" header="0.3" footer="0.3"/>
  <pageSetup scale="61" orientation="portrait" r:id="rId1"/>
  <ignoredErrors>
    <ignoredError sqref="C55" evalError="1"/>
    <ignoredError sqref="C39 E39 H55" formulaRange="1"/>
    <ignoredError sqref="H8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de Jesus Ramirez</cp:lastModifiedBy>
  <cp:lastPrinted>2025-05-07T13:47:39Z</cp:lastPrinted>
  <dcterms:created xsi:type="dcterms:W3CDTF">2021-01-05T12:43:18Z</dcterms:created>
  <dcterms:modified xsi:type="dcterms:W3CDTF">2025-05-07T13:47:40Z</dcterms:modified>
</cp:coreProperties>
</file>