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francisco.frias\Desktop\INFORME ANGELINA ABRIL JUNIO 2023\"/>
    </mc:Choice>
  </mc:AlternateContent>
  <xr:revisionPtr revIDLastSave="0" documentId="8_{F6EA53B1-CEAE-4FB3-9EAA-449E791C4A86}" xr6:coauthVersionLast="47" xr6:coauthVersionMax="47" xr10:uidLastSave="{00000000-0000-0000-0000-000000000000}"/>
  <bookViews>
    <workbookView xWindow="-120" yWindow="-120" windowWidth="20730" windowHeight="11160" xr2:uid="{00000000-000D-0000-FFFF-FFFF00000000}"/>
  </bookViews>
  <sheets>
    <sheet name="Report_ Final_V3" sheetId="1" r:id="rId1"/>
    <sheet name="Sheet1" sheetId="2" r:id="rId2"/>
  </sheets>
  <definedNames>
    <definedName name="_xlnm.Print_Area" localSheetId="0">'Report_ Final_V3'!$A$1:$BE$204</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159" i="1" l="1"/>
  <c r="BS87" i="1" l="1"/>
  <c r="Y76" i="1"/>
  <c r="A71" i="1"/>
  <c r="Y31" i="1"/>
  <c r="Y30" i="1"/>
  <c r="AL165" i="1" l="1"/>
  <c r="AJ165" i="1"/>
  <c r="AJ107" i="1" l="1"/>
  <c r="AL107" i="1"/>
  <c r="AL108" i="1"/>
  <c r="AJ108" i="1"/>
  <c r="AL109" i="1"/>
  <c r="AJ109" i="1"/>
  <c r="AL111" i="1"/>
  <c r="AJ111" i="1"/>
  <c r="AJ110" i="1"/>
  <c r="AL110" i="1"/>
  <c r="AI71" i="1"/>
  <c r="AI103" i="1"/>
  <c r="AL76" i="1"/>
  <c r="AJ76" i="1"/>
  <c r="AJ75" i="1"/>
  <c r="AL75" i="1"/>
  <c r="AJ32" i="1" l="1"/>
  <c r="AL167" i="1" l="1"/>
  <c r="AJ167" i="1"/>
  <c r="AL166" i="1"/>
  <c r="AJ166" i="1"/>
  <c r="AL164" i="1"/>
  <c r="AJ164" i="1"/>
  <c r="AJ31" i="1"/>
  <c r="AL32" i="1"/>
  <c r="AI26" i="1"/>
  <c r="AL163" i="1"/>
  <c r="AJ163" i="1"/>
  <c r="AI159" i="1"/>
  <c r="AL31" i="1"/>
  <c r="AL30" i="1"/>
  <c r="AJ30" i="1"/>
</calcChain>
</file>

<file path=xl/sharedStrings.xml><?xml version="1.0" encoding="utf-8"?>
<sst xmlns="http://schemas.openxmlformats.org/spreadsheetml/2006/main" count="317" uniqueCount="206">
  <si>
    <t>Capítulo:</t>
  </si>
  <si>
    <t>Sub-Capítulo:</t>
  </si>
  <si>
    <t>Unidad Ejecutora:</t>
  </si>
  <si>
    <t>I. ASPECTOS GENERALES:</t>
  </si>
  <si>
    <t>Misión:</t>
  </si>
  <si>
    <t>Visión:</t>
  </si>
  <si>
    <t>II. CONTRIBUCIÓN A LA ESTRATEGIA NACIONAL DE DESARROLLO Y AL PLAN NACIONAL PLURIANUAL DEL SECTOR PÚBLICO</t>
  </si>
  <si>
    <t>Eje estratégico:</t>
  </si>
  <si>
    <t>2. DESARROLLO SOCIAL</t>
  </si>
  <si>
    <t>Objetivo general:</t>
  </si>
  <si>
    <t>Objetivo(s) específico(s):</t>
  </si>
  <si>
    <t xml:space="preserve">Nombre del programa: </t>
  </si>
  <si>
    <t>¿En qué consiste el programa?</t>
  </si>
  <si>
    <t>¿Quiénes son los beneficiarios del programa?</t>
  </si>
  <si>
    <t>Resultado al que contribuye el programa:</t>
  </si>
  <si>
    <t xml:space="preserve">Cuadro: Desempeño financiero por programa </t>
  </si>
  <si>
    <t>Presupuesto Inicial</t>
  </si>
  <si>
    <t>Presupuesto Vigente</t>
  </si>
  <si>
    <t>Presupuesto Ejecutado</t>
  </si>
  <si>
    <t>Porcentaje de Ejecución</t>
  </si>
  <si>
    <t>PROGRAMACIÓN Y EJECUCIÓN ANUAL DE LAS METAS</t>
  </si>
  <si>
    <t/>
  </si>
  <si>
    <t xml:space="preserve">Presupuesto Anual </t>
  </si>
  <si>
    <t>Cumplimiento</t>
  </si>
  <si>
    <t>PRODUCTO</t>
  </si>
  <si>
    <t>UNIDAD DE MEDIDA</t>
  </si>
  <si>
    <t>Metas</t>
  </si>
  <si>
    <t>Monto Financiero</t>
  </si>
  <si>
    <t>Financiero % F= D/B</t>
  </si>
  <si>
    <t>Descripción del producto:</t>
  </si>
  <si>
    <t>Logros Alcanzados:</t>
  </si>
  <si>
    <t>Causas y justificación del desvío:</t>
  </si>
  <si>
    <t>0215 - MINISTERIO DE LA MUJER</t>
  </si>
  <si>
    <t>01 - MINISTERIO DE LA  MUJER</t>
  </si>
  <si>
    <t>0001 - MINISTERIO DE LA MUJER</t>
  </si>
  <si>
    <t>2.3. Igualdad de derechos y oportunidades</t>
  </si>
  <si>
    <t>2.3.1 Construir una cultura de igualdad y equidad entre hombres y mujeres</t>
  </si>
  <si>
    <t xml:space="preserve">11 - Coordinación intersectorial </t>
  </si>
  <si>
    <t>Instituciones del gobierno central y descentralizado, gobiernos locales e instituciones de la sociedad civil</t>
  </si>
  <si>
    <t xml:space="preserve">Cantidad de instituciones asistidas	</t>
  </si>
  <si>
    <t>Instituciones del gobierno central y descentralizado con sello de igualdad de género (igualando-RD)</t>
  </si>
  <si>
    <t>Promoción del  liderazgo y la participación política de las mujeres y Fomentar una mayor participación política y social de las mujeres a favor de la construcción de la igualdad y equidad entre géneros.</t>
  </si>
  <si>
    <t>Instituciones con asistencia técnica para la transversalización del enfoque de género</t>
  </si>
  <si>
    <t xml:space="preserve">12 - Fomento y promoción de la perspectiva de género en la educación y capacitación </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</si>
  <si>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</si>
  <si>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</si>
  <si>
    <t xml:space="preserve">5952 - Mujeres víctimas de violencia de género e intrafamiliar con atención integral	</t>
  </si>
  <si>
    <t>Personas en situación de emergencias atendidas a través de línea 24 horas Mujer *212</t>
  </si>
  <si>
    <t>Producto:                                             5952</t>
  </si>
  <si>
    <t>Mujeres víctimas de violencia de género e intrafamiliar con atención integral</t>
  </si>
  <si>
    <r>
      <t xml:space="preserve">Atenciones ofrecidas en el programa de atención a la violencia, rescate, refugio y otras atenciones.
 </t>
    </r>
    <r>
      <rPr>
        <sz val="4.95"/>
        <color theme="1"/>
        <rFont val="Calibri"/>
        <family val="2"/>
      </rPr>
      <t xml:space="preserve">
 </t>
    </r>
  </si>
  <si>
    <r>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r>
    <r>
      <rPr>
        <sz val="4.95"/>
        <color theme="1"/>
        <rFont val="Calibri"/>
        <family val="2"/>
      </rPr>
      <t xml:space="preserve">
 </t>
    </r>
  </si>
  <si>
    <t>Cantidad de mujeres habilitadas y capacitadas</t>
  </si>
  <si>
    <t>Cantidad de propuestas de políticas elaboradas y consensuadas</t>
  </si>
  <si>
    <t>Cantidad de jóvenes y adolescentes sensibilizados/as</t>
  </si>
  <si>
    <t>Cantidad de instituciones de salud sensibilizadas</t>
  </si>
  <si>
    <t>Mujeres habilitadas y capacitadas en formación integral para el empleo y/o gestionar sus propias empresas</t>
  </si>
  <si>
    <t>Producto:                     6006</t>
  </si>
  <si>
    <t>Jóvenes y adolescentes sensibilizados/as en salud sexual y reproductiva</t>
  </si>
  <si>
    <r>
      <t>Contribuir a fortalecer el empoderamiento económico y la superación de la pobreza de las mujeres a través del diseño y articulación de políticas y la capacitación y formación técnico profesional.</t>
    </r>
    <r>
      <rPr>
        <sz val="4.95"/>
        <color theme="1"/>
        <rFont val="Calibri"/>
        <family val="2"/>
      </rPr>
      <t xml:space="preserve">
 </t>
    </r>
  </si>
  <si>
    <t xml:space="preserve">III. (11) INFORMACION DEL PROGRAMA: </t>
  </si>
  <si>
    <t>IV. (11)  REPORTE DEL PRESUPUESTO FÍSICA-FINANCIERA DE LOS PRODUCTOS</t>
  </si>
  <si>
    <r>
      <t>V. (11)</t>
    </r>
    <r>
      <rPr>
        <b/>
        <sz val="11"/>
        <color rgb="FF000000"/>
        <rFont val="Century Gothic"/>
        <family val="2"/>
      </rPr>
      <t xml:space="preserve">  </t>
    </r>
    <r>
      <rPr>
        <b/>
        <sz val="11"/>
        <color rgb="FF1F4E78"/>
        <rFont val="Century Gothic"/>
        <family val="2"/>
      </rPr>
      <t>ANÁLISIS DE LOS LOGROS Y DESVIACIONES:</t>
    </r>
  </si>
  <si>
    <t xml:space="preserve">III. (12) INFORMACION DEL PROGRAMA: </t>
  </si>
  <si>
    <t>IV. (12)  REPORTE DEL PRESUPUESTO FÍSICA-FINANCIERA DE LOS PRODUCTOS</t>
  </si>
  <si>
    <r>
      <rPr>
        <b/>
        <sz val="11"/>
        <color rgb="FF1F4E78"/>
        <rFont val="Century Gothic"/>
        <family val="2"/>
      </rPr>
      <t>V. (12)</t>
    </r>
    <r>
      <rPr>
        <b/>
        <sz val="11"/>
        <color rgb="FF000000"/>
        <rFont val="Century Gothic"/>
        <family val="2"/>
      </rPr>
      <t xml:space="preserve">  </t>
    </r>
    <r>
      <rPr>
        <b/>
        <sz val="11"/>
        <color rgb="FF1F4E78"/>
        <rFont val="Century Gothic"/>
        <family val="2"/>
      </rPr>
      <t>ANÁLISIS DE LOS LOGROS Y DESVIACIONES:</t>
    </r>
  </si>
  <si>
    <t xml:space="preserve">III. (13) INFORMACION DEL PROGRAMA: </t>
  </si>
  <si>
    <t>IV. (13)  REPORTE DEL PRESUPUESTO FÍSICA-FINANCIERA DE LOS PRODUCTOS</t>
  </si>
  <si>
    <r>
      <rPr>
        <b/>
        <sz val="11"/>
        <color rgb="FF1F4E78"/>
        <rFont val="Century Gothic"/>
        <family val="2"/>
      </rPr>
      <t>V. (13)</t>
    </r>
    <r>
      <rPr>
        <b/>
        <sz val="11"/>
        <color rgb="FF000000"/>
        <rFont val="Century Gothic"/>
        <family val="2"/>
      </rPr>
      <t xml:space="preserve">  </t>
    </r>
    <r>
      <rPr>
        <b/>
        <sz val="11"/>
        <color rgb="FF1F4E78"/>
        <rFont val="Century Gothic"/>
        <family val="2"/>
      </rPr>
      <t>ANÁLISIS DE LOS LOGROS Y DESVIACIONES:</t>
    </r>
  </si>
  <si>
    <r>
      <t>V. (15)</t>
    </r>
    <r>
      <rPr>
        <b/>
        <sz val="11"/>
        <color rgb="FF000000"/>
        <rFont val="Century Gothic"/>
        <family val="2"/>
      </rPr>
      <t xml:space="preserve">  </t>
    </r>
    <r>
      <rPr>
        <b/>
        <sz val="11"/>
        <color rgb="FF1F4E78"/>
        <rFont val="Century Gothic"/>
        <family val="2"/>
      </rPr>
      <t>ANÁLISIS DE LOS LOGROS Y DESVIACIONES:</t>
    </r>
  </si>
  <si>
    <t>Físico % E=C/A</t>
  </si>
  <si>
    <t>13 - Prevención y atención a la violencia contra la mujer e intrafamiliar</t>
  </si>
  <si>
    <t>La población en general</t>
  </si>
  <si>
    <t>Cantidad de mujeres y hombres sensibilizados/as</t>
  </si>
  <si>
    <t>Contribuir a mejorar el acceso y la calidad de los servicios de salud sexual y reproductiva para las mujeres jóvenes, con énfasis en la prevención y atención del embarazo, mortalidad materna, violencia intrafamiliar, VIH/SIDA.</t>
  </si>
  <si>
    <t># Certificaciones otorgadas</t>
  </si>
  <si>
    <t>6834- Mujeres participan en acciones dirigidas al fortalecimiento de su autonomía política, económica y social en los espacios de poder político y toma de decisiones</t>
  </si>
  <si>
    <t>Mujeres Participantes</t>
  </si>
  <si>
    <t>Cantidad de instituciones asistidas</t>
  </si>
  <si>
    <t>Programación Trimestral</t>
  </si>
  <si>
    <t>6851- Instituciones del gobierno central,  descentralizado y privado reciben certificación Sello Igualando-RD.</t>
  </si>
  <si>
    <t>Producto:                                           6851</t>
  </si>
  <si>
    <t>Producto:                                             6834</t>
  </si>
  <si>
    <t xml:space="preserve"> Mujeres participan en acciones dirigidas al fortalecimiento de su autonomía política, económica y social en los espacios de poder político y toma de decisiones</t>
  </si>
  <si>
    <t>Asistencia técnica, sensibilización y reconocimiento  a aquellas empresas comprometidas con el cumplimiento de los derechos humanos, buenas prácticas e incorporación de la igualdad de género.</t>
  </si>
  <si>
    <t>Producto:                                             6833</t>
  </si>
  <si>
    <t xml:space="preserve">Instituciones públicas y privadas recibiendo asistencia para incluir el enfoque de género en sus políticas, planes y programas </t>
  </si>
  <si>
    <t>Impulsada la transversalización del enfoque de igualdad de género en la educación, formal e informal, en todos sus niveles y sectores, así como en los medios de comunicación y la comunidad.</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</si>
  <si>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</si>
  <si>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Población en general y todo el sistema educativo nacional.</t>
  </si>
  <si>
    <t>6836 - Personas reciben capacitación y sensibilización en igualdad y equidad de género.</t>
  </si>
  <si>
    <t>Cantidad de personas capacitadas y sensibilizadas</t>
  </si>
  <si>
    <t>25</t>
  </si>
  <si>
    <t>6835 - Instituciones del sistema educativo en todos sus niveles reciben asistencia técnica para incorporar la perspectiva de género en sus programas y contenidos</t>
  </si>
  <si>
    <t>Sensibilización a la población sobre la transversalización del enfoque de género y  Masculinidades Positivas</t>
  </si>
  <si>
    <t>Producto:                                            6836</t>
  </si>
  <si>
    <t>Personas reciben capacitación y sensibilización en igualdad y equidad de género.</t>
  </si>
  <si>
    <t>Producto:                                             6835</t>
  </si>
  <si>
    <t>Instituciones del sistema educativo en todos sus niveles reciben asistencia técnica para incorporar la perspectiva de género en sus programas y contenidos</t>
  </si>
  <si>
    <t>Incrementadas  las acciones de prevención y atención a la violencia contra la mujer, así como los planes y programas de sensibilización a la población dominicana para una vida sin violencia</t>
  </si>
  <si>
    <t>6850 - Mujeres víctimas de viajes irregulares, trata y tráfico ilícito reciben atenciones</t>
  </si>
  <si>
    <t xml:space="preserve">6849 - Personas sensibilizadas sobre una vida sin violencia	</t>
  </si>
  <si>
    <t>Producto:                                             6850</t>
  </si>
  <si>
    <t xml:space="preserve"> Mujeres víctimas de viajes irregulares, trata y tráfico ilícito reciben atenciones</t>
  </si>
  <si>
    <t>Producto:                                             6838</t>
  </si>
  <si>
    <t xml:space="preserve">6838- Mujeres de la diaspora  víctimas de violencia  basada en  género e intrafamiliar reciben atenciones	</t>
  </si>
  <si>
    <t>Mujeres de la diaspora  víctimas de violencia  basada en  género e intrafamiliar reciben atenciones</t>
  </si>
  <si>
    <t>Ofrecer orientaciones legales y terapias psicológicas con enfoque de género a mujeres víctimas de violencia y a sus familiares, ubicadas/os en los Estados de Florida, Pensilvania y Nueva York, en los Estados Unidos.</t>
  </si>
  <si>
    <t>Fortalecimiento de las capacidades nacionales para la prevención y la atención del tráfico ilícito y la trata de personas.</t>
  </si>
  <si>
    <t xml:space="preserve">III. (15) INFORMACION DEL PROGRAMA: </t>
  </si>
  <si>
    <t>6842 - Mujeres habilitadas y capacitadas  para el empleo y/o gestionar sus propias empresas</t>
  </si>
  <si>
    <t>6839 - Mujeres se benefician de acuerdos y convenios interinstitucionales para incrementar su nivel de autonomia</t>
  </si>
  <si>
    <t xml:space="preserve">6006 - Jóvenes y adolescentes sensibilizados/as en salud sexual y reproductiva (programa 45)	</t>
  </si>
  <si>
    <t>Cantidad de Bonos otorgados</t>
  </si>
  <si>
    <t xml:space="preserve">Asegurar el diseño de las políticas públicas de igualdad y equidad de género y liderar la articulación intersectorial e intergubernamental para su implementación, a fin de garantizar el pleno ejercicio de los derechos de las mujeres. </t>
  </si>
  <si>
    <t xml:space="preserve">Ser un ministerio líder, innovador y plural, reconocido a nivel nacional e internacional por su capacidad de influir en la transformación de la sociedad dominicana para que mujeres y hombres disfruten de igualdad de derechos y oportunidades. </t>
  </si>
  <si>
    <t>15 - Promoción de los derechos integrales de la mujer</t>
  </si>
  <si>
    <t xml:space="preserve"> Promover y apoyar programas y acciones que garanticen el acceso, cobertura y calidad de los servicios de salud para las mujeres en todos sus ciclos de vida, además impulsar políticas, planes y proyectos que garanticen el ejercicio pleno de los derechos civiles, sociales y culturales y empoderamiento económico desde un enfoque de derechos humanos, de igualdad y equidad de genero</t>
  </si>
  <si>
    <t>Definición y aplicación de las políticas, planes, programas y normativas en el marco de la Ley General de Salud, enfatizando en la salud de las mujeres y con perspectiva de género.</t>
  </si>
  <si>
    <t>Mujeres en todo su ciclo de vida.</t>
  </si>
  <si>
    <t>6841 - Instituciones prestadoras de servicios de salud sensibilizadas en la aplicación de perspectiva de género en sus atenciones</t>
  </si>
  <si>
    <t>Producto:                  6841</t>
  </si>
  <si>
    <t xml:space="preserve"> Instituciones prestadoras de servicios de salud sensibilizadas en la aplicación de perspectiva de género en sus atenciones</t>
  </si>
  <si>
    <r>
      <t xml:space="preserve">Descripción del producto: </t>
    </r>
    <r>
      <rPr>
        <sz val="11"/>
        <color rgb="FF000000"/>
        <rFont val="Century Gothic"/>
        <family val="2"/>
      </rPr>
      <t>Mejorar el acceso, la cobertura y la calidad de los servicios de salud para las mujeres en todo su ciclo de vida</t>
    </r>
  </si>
  <si>
    <t>Producto:                           6842</t>
  </si>
  <si>
    <t>Promover la participación de na mayor cantidad de mujeres Victimas de Violencia  en los programas de capacitación y habilitación integral  para  acceder a empleos de calidad y/o  la autogestion de negocios.</t>
  </si>
  <si>
    <t>Producto:                           6839</t>
  </si>
  <si>
    <t>Mujeres se benefician de acuerdos y convenios interinstitucionales  para incrementar su nivel de autonomía .</t>
  </si>
  <si>
    <t>Mujeres en situación de vulnerabilidad reciben bono para la primera vivienda (Bono Mujer)</t>
  </si>
  <si>
    <t>Ofrecer viviendas dignas y de calidad a las mujeres en condición de vulnerabilidad  a través de entrega de bonos mujer.</t>
  </si>
  <si>
    <t xml:space="preserve">Promover, asesorar, coordinar y monitorear los diferentes sectores del Estado y de la sociedad civil a fin de incorporar la perspectiva de igualdad y equidad de genero en el diseño y ejecución de políticas, planes y programas, para eliminar las desigualdades e inequidades de género que afectan a las mujeres.          </t>
  </si>
  <si>
    <t>Asegurada la implementación de la política nacional de igualdad de género, impulsando y coordinando la activa participación e involucramiento de las instituciones del Estado dominicano.</t>
  </si>
  <si>
    <t>6833 - Instituciones públicas y privadas reciben asistencia técnica para la transversalización del enfoque de género</t>
  </si>
  <si>
    <t>Ejecución julio-septiembre</t>
  </si>
  <si>
    <t>Programación julio-septiembre</t>
  </si>
  <si>
    <r>
      <t xml:space="preserve">Promover a través de herramientas adecuadas cambios de actitudes, patrones, valores y comportamientos que favorezcan el desarrollo de relaciones equitativas e igualitarias entre mujeres y hombres a nivel individual, de pareja y colectivo, con el fin de crear una cultura de paz para una vida sin violencia.
</t>
    </r>
    <r>
      <rPr>
        <sz val="11"/>
        <color theme="1"/>
        <rFont val="Calibri"/>
        <family val="2"/>
      </rPr>
      <t xml:space="preserve">
 </t>
    </r>
  </si>
  <si>
    <t>Programación Anual</t>
  </si>
  <si>
    <t>Ejecución Anual</t>
  </si>
  <si>
    <t>Programación Física    
 (A)</t>
  </si>
  <si>
    <t>Programación Financiera Anual
(B)</t>
  </si>
  <si>
    <t>Ejecución Física Anual
(C)</t>
  </si>
  <si>
    <t>Ejecución Financiera Anual
(D)</t>
  </si>
  <si>
    <t>Programación Física Trimestre   
 (A)</t>
  </si>
  <si>
    <t>4640</t>
  </si>
  <si>
    <t xml:space="preserve">No presenta desvios </t>
  </si>
  <si>
    <t>Programación Financiera Trimestre (B)</t>
  </si>
  <si>
    <t>Ejecución Física Trimestre
(C)</t>
  </si>
  <si>
    <t>Ejecución Financiera Trimestre
(D)</t>
  </si>
  <si>
    <t>6500</t>
  </si>
  <si>
    <t>6</t>
  </si>
  <si>
    <t>2050</t>
  </si>
  <si>
    <t>8750</t>
  </si>
  <si>
    <t>147</t>
  </si>
  <si>
    <t>Cantidad de mujeres victimas de violencia atendidas</t>
  </si>
  <si>
    <t>9325</t>
  </si>
  <si>
    <t>7710- Personas en situación de emergencias atendidas a través de línea 24 horas Mujer *212</t>
  </si>
  <si>
    <t>Numero de personas atendidas</t>
  </si>
  <si>
    <t>Programación Financiera Trimestre
(B)</t>
  </si>
  <si>
    <t>220000</t>
  </si>
  <si>
    <t>Producto:                                             7710</t>
  </si>
  <si>
    <t>7711-Mujeres en situación de vulnerabilidad reciben bono para la primera vivienda (Bono Mujer)</t>
  </si>
  <si>
    <t>IV. (15 y 45)  REPORTE DEL PRESUPUESTO FÍSICA-FINANCIERA DE LOS PRODUCTOS</t>
  </si>
  <si>
    <t>Este producto no presenta desvios, las actividades fueron reprogramadas para el trimestre abril-junio</t>
  </si>
  <si>
    <t>Actividades realizadas en articulación con otras areas del ministerio y la cooperación contrubuyeron a superar la meta fisica programada para el trimestre</t>
  </si>
  <si>
    <t>Ejecución abril-junio</t>
  </si>
  <si>
    <t>Ejecución Trimestre</t>
  </si>
  <si>
    <t>Programación abril-junio</t>
  </si>
  <si>
    <t>Actividades planificadas para el trimestre fueron reprogramadas para Julio-Septiembre</t>
  </si>
  <si>
    <t>14</t>
  </si>
  <si>
    <t>80000</t>
  </si>
  <si>
    <t>2250</t>
  </si>
  <si>
    <t>El presupuesto inicial y vigente al 31 de marzo 2023 es de RD$1,600,000.00 y el ejecutado  0.00 para un cumplimiento de un 0% respecto a lo programado para el trimestre, la meta  física ejecutada representó 80% de la programada.
brindadas 49 atenciones a mujeres dominicanas que residen en el exterior.  han solicitado servicios de acompañamiento psicológico, y  servicios de orientación legal.</t>
  </si>
  <si>
    <t>2466</t>
  </si>
  <si>
    <t>1882</t>
  </si>
  <si>
    <t xml:space="preserve">Informe de Evaluación Trimestral de las Metas Fisicas- Financieras ABRIL-JUNIO 2023 </t>
  </si>
  <si>
    <t>1.- En el marco de la  conmemoración del Día Nacional de las Sufragistas, establecido mediante el Decreto 132-23, el que se le asigna al Ministerio de la Mujer la responsabilidad de las actividades conmemorativas para visibilizar el papel fundamental de las sufragistas en la conquista del derecho al voto para las mujeres dominicanas y mantener vivo su legado, el Ministerio celebró diversas actividades y eventos con mujeres politicas y  lideresas del ambito social y cultural. 2.-Reunión con Mujeres Políticas para las acciones legales frente a la aprobación de la Ley del Régimen Electoral sin la aplicación territorial de la cuota de género como mecanismo de acción afirmativa para aumentar la participación de mujeres electas en el proceso electoral. En esta reunión participaron 20 mujeres de 5 partidos políticos y 2 instituciones relacionadas al trabajo político de las mujeres.
Reunión técnica para la coordinación de la intervención de todas las partes accionantes e interviniente ante el Tribunal Constitucional en la audiencia del día 23 de junio donde se conoció la Acción Directa en Inconstitucionalidad contra la aplicación nacional de la cuota de género en la recién aprobada Ley del Régimen Electoral. En esta reunión participaron 15 personas (14 mujeres) y (1 hombre), de la Fundación Friedrich Ebert, Mujeres de Partidos Políticos, Profamilia y Ministerio de la Mujer. Se coordinó todo lo relativo a la intervención de las partes accionantes y la estrategia de comunicación de cara a la audiencia.
Se elaboró Escrito de Intervención Voluntaria a la Acción Directa de Inconstitucionalidad al artículo 142 de la Reforma al Régimen Electoral, el cual fue validado y complementado por las Direcciones de Jurídica y Relaciones Internacionales, depositado y presentado ante el Tribunal Constitucional.</t>
  </si>
  <si>
    <t>El desvío presentado por encima de lo programada se explica por  las  actividades realizadas en coordinación con las diversas areas del ministerio, Oficinas Provinciales y Municipales, Transvesalidad, Derechos Integrales y Prevención y Atención a la Violencia, y comunicaciones
Este producto fue afectado por una modificación presupuestaria, el presupuesto inicial aprobado fue de RD$10,445,000.00 quedando después de la modificación en RD$ 6,745,000.00 y ejecutado al 30 de junio 2023 RD$1,089,506,000.00, lo que representa un cumplimiento financiero de un 49%. Las actividades planificadas y no ejecutadas fueron reprogramadas para el trimestre julio-septiembre.</t>
  </si>
  <si>
    <t>82444</t>
  </si>
  <si>
    <t xml:space="preserve">                         </t>
  </si>
  <si>
    <t>Las jornadas, sensibilizaciones, charlas y talleres se coordinan con las 58 oficinas provinciales y municipales, la Direccion de prevencion y atencion a la violencia, todas las demas areas sustantias del ministerio y la Direccion de comunicaciones, las redes locales y apoyo de la cooperacion</t>
  </si>
  <si>
    <t>llamadas por la linea 212 y en coordinacion con el 911, muchas usuarias se presentan de manera presencial a solicitar los servicios, la meta fisica representa un 84% de la programada</t>
  </si>
  <si>
    <t xml:space="preserve">El presupuesto inicial aprobado fue afectado por modificaciones presupuestaria quedando un presupuesto vigente a junio 30 de RD$10,686,298.00 de los que se ejecutaron RD$ RD$0.00 representando un 0% del programado para el trimestre, la meta física ejecutada representó 84%  de la programada. </t>
  </si>
  <si>
    <t>9179</t>
  </si>
  <si>
    <t xml:space="preserve">Este producto al que se le incluyó una actividad que refiere a las casas de acogida que anteriormente estaba en el programa de administraciones especiales (programa 98) tiene un presupuesto inicial de  RD$376,418,033.00, y el vigente al 30 de junio 2023 de RD$406,848,033.00 con una ejecución al cierre del trimestre de RD$82,816,782.48 representando un 84% del programado, la meta física ejecutada representó 408% de la programada. 
dentro de los logros para el periodo, cabe destacar: 1.-ofrecidas las atenciones legales, psicologicas y de proteccion a 9,179 victimas de violencia y sus dependientes los que recibieron 27,702 atenciones. 2.- dar seguimiento a los servicios de atención legal y psicológica que se ofrecen desde las OPM y OMM, se realizaron 11 (once) desplazamientos a las provincias de Bani, Peravia, Montecristi, Hato Mayor, Nagua, San Pedro de Macorís, Valverde Mao, Monseñor Nouel, Espaillat, Ocoa e Higüey, para sostener reuniones con las abogadas y con las fiscalías provinciales, para la coordinación estrecha sobre los trabajos realizados de forma conjunta con el Ministerio de la Mujer. 3.-•realizadas 7 (siete) visitas domiciliarias para dar seguimiento a las familias acogedoras de los NNA huérfanos por feminicidios.
4.- realizado  el encuentro taller con las trabajadoras sociales del Ministerio de la Mujer de las diferentes oficinas a nivel nacional, para socializar los protocolos de trabajo social y sus competencias laborales con las usuarias y las familias acogedoras. 5.- Brindado el acompañamieto en la creación y el fortalecimiento de 3 (tres) Redes Locales Por una Vida Libre de Violencia para las mujeres en las provincias de: Duarte (Municipio Villa Arriba), Azua y San Cristóbal. Estos espacios de articulación de los/as representantes de las instituciones gubernamentales y no gubernamentales locales que tienen corresponsabilidad en la prevención y atención de la violencia contra las mujeres, son fundamentales para la coordinación y el seguimiento del Plan Estratégico Por una Vida Libre de Violencia, así como también para la referencia y el seguimiento de casos. 
</t>
  </si>
  <si>
    <t>La meta ejecutada supero la programada, estas atenciones legales y psicologica son realizadas desde las 58 oficinas provinciales y municipales del Mmujer, desde la Direccion de prevencion y atencion a la violencia y a mujeres victimas de violencia con proteccion en casas de acogida. Tambien usuarias atendidas por las casas comunitarias de justicia y la fundacion mujer iglesias de Santiago y las atenciones en las casas de acogida..Los datos de las usuarias atendidas son de absoluta discrecion.</t>
  </si>
  <si>
    <t>Brindados los servicios de Orientación Legal y Terapia Psicológica a Mujeres Dominicanas en el Exterior en el  trimestre abril-junio 2023, a 6 nuevas usuarias a las que se le brindaron  un total  de 49 asistencias.</t>
  </si>
  <si>
    <t>Actividades planificadas para este trimestre fueron reprogramadas para julio-septiembre</t>
  </si>
  <si>
    <t xml:space="preserve">El presupuesto vigente al 30 de junio 2023 es de RD$69,998,856.00 de los que se ejecutaron RD$ RD$ 5,989,885.92 representando un 55.08% del programado para el periodo, la metafísica ejecutada representó 103% de la programada. Logros: 1.- Se desarrollaron veintidós (22) talleres y charlas de sensibilización y formación para la prevención de la violencia de género, dirigidos a distintos/as actores/as de instituciones gubernamentales, asociaciones de familias, juntas de vecinos/as, líderes/lideresas comunitarias, organizaciones no gubernamentales, y asociaciones de la sociedad civil y de mujeres. Se realizó el cumplimiento al plan de trabajo contemplado, 2.- Como parte del proceso de reparación integral para mujeres víctimas de violencia se llevaron adelante veintitrés (23) Grupos de Apoyo a Mujeres (GAM), cuyo objetivo es contribuir a la sensibilización, autodescubrimiento y fortalecimiento de la autoestima de las participantes, a fin de evitar que las mismas recaigan en situaciones de violencia en sus ámbitos de desarrollo. 3.-Se acompañó la creación y el fortalecimiento de diez (10) Redes Locales Por una Vida Libre de Violencia para las mujeres en las provincias de: Sánchez Ramírez (Municipio Fantino y Municipio Los Cevicos), La Vega (Municipio Constanza), Hermanas Mirabal (Municipio Salcedo), Samaná, Montecristi, Duarte (Municipio Villa Arriba), Azua y San Cristóbal. Estos espacios de articulación de los/as representantes de las instituciones gubernamentales y no gubernamentales locales que tienen corresponsabilidad en la prevención y atención de la violencia contra las mujeres, son fundamentales para la coordinación y el seguimiento del Plan Estratégico Por una Vida Libre de Violencia, así como también para la referencia y el seguimiento de casos. En el marco de la jornada para una vida libre de violencia realizada en semana santa  se sensibilizaron en 31 provincias del pais 282,700 personas </t>
  </si>
  <si>
    <t>Este producto tiene un presupuesto vigente de  RD$11,459,182.00 de los que RD$ 1,400,000.00 son del presupuesto nacional (fondo 199) y el restante de la cooperación internacional (AECID)  al cierre del trimestre  se ejecutó RD$316,328.50, representando un 8% respecto al programado, con respecto a la meta física fueron habilitadas y capacitadas para el empleo y/o gestionar sus empresas 1,090 mujeres, representando un 335% respecto a la programada.
Se impartieron cursos en coordinación con INFOTEP, ADOPEM, BANCO DE RESERVAS, INDUSTRIA Y COMERCIO. SE BRINDARON CURSOS DE Cuidados de adultos mayor, Masaje Deportivos, Bocadillos Calientes , Decoración de globos, Bisutería, Relaciones Humana, Auxiliar de cobro, Gestión de Cobros de Créditos, Ingles, Básico de Ventas, Manejo de post cosecha de banano, Desarrollo de labores de campo para productores y productoras de banano, Operaciones Básica de programas de oficinas, Tapicería General, arreglos en Globos, Tapicería Básica, Fabricación y tapizado muebles decorativos, Locución ,Excel Intermedio, Farmacia, Contabilidad, Uñas acrílicas, Costura Domesticas ,Elaboración Manualidades Creativas, Básico de tapicería doméstica, Técnicas BASICOS Uñas Acrílica, Belleza, Masaje Reductor, Paquete de oficinas, Secretaria Auxiliar, Primeros Auxilios, Servicios Auxiliares de contabilidad, programador y programadora de oficinas, Velones decorativos, Repostería, Básico belleza, Diseño de uñas, Arreglos de flores naturales, Decoración de globos. entre otros</t>
  </si>
  <si>
    <t>La meta física ejecutada representa 335% respecto a la programada explicado por las capacitaciones realizadas en coordinación con las Oficinas Provinciales y Municipales. No se reprogramaron tanto la cuota física como la financiera.</t>
  </si>
  <si>
    <t>actividades planificadas para este trimestre fueron reprogramadas para julio-septiembre</t>
  </si>
  <si>
    <t xml:space="preserve">Este producto tiene un presupuesto inicial de RD$1,660,000.00.y  un presupuesto vigente  al 30 de junio de RD$1,360,000.00, presentando una ejecución presupuestaria de RD$50,504.00 para un cumplimiento financiero de 13.% respecto al programado para el periodo, el cumplimiento físico fue de 100.%. 1.-Se firmaron dos (2) acuerdos con  la. Dirección General de Compras y Contrataciones Pública.   y  con  Ministerio de Economía Planificación y Desarrollo( PRORUAL).                              2.-Fortalecidas las capacidades técnica y productivas de las mujeres, fomentando iniciativas en favor del esu mpoderamiento y autonomía económica/participamos  en dos Ruta Mipymes de La Vega  y  la Provincia Sanchez Ramíre   </t>
  </si>
  <si>
    <t xml:space="preserve">Este producto del programa Orientado a Resultado para reducir el embarazo en adolescentes y las uniones tempranas tiene un presupuesto inicial de RD$24,820,000.00, un vigente al 30 de junio de RD$24,820,000.00 , ejecutado RD$6,220,117.31  para un cumplimiento financiero respecto al programado de 100%, el cumplimiento físico fue de un 175% respecto a la programada.                                                                                                                                                                                                                                                            Este producto del programa Orientado a Resultado para reducir el embarazo en adolescentes y las uniones tempranas tiene un presupuesto inicial de RD$24,820,000.00, un vigente al 31 de junio de RD$24,820,000.00 , ejecutado RD$6,220,117,31 para un cumplimiento financiero respecto al programado de 100%, el cumplimiento físico fue de un 175% respecto a la programada. Logros: 1.- Realizadas  once (11) charlas presenciales de sensibilización en Prevención de Embarazo en Adolescentes en diferentes Escuelas, Liceos y Colegios, procedentes de Distrito Nacional y Santo Domingo  2.-   En coordinacion con las oficinas provinciales y municipales    realizadas 62 jornadas que  consistieron en charlas y talleres sobre Uniones Tempranas y Prevención de Embarazos en Adolescentes. 3.-jornadas  de capacitación presencial (Recorridos por la sala experimental del Centro de Promoción de Salud Integral de Adolescentes) en  Santiago, San Cristóbal, Haina, Santo Domingo Oeste, Santo Domingo Norte, Santo Domingo Este, Distrito Nacional. 3.- 8 jornadas de capacitación continua sobre Salud Integral de adolescentes en coordinación con Good Neighbors.  Procedentes de San Juan de la Maguana, Boca Chica, Santo Domingo Norte, Santo Domingo Este y Distrito Nacional.  4.-300 Jornadas de sensibilización de Pares en materia de Salud Integral de adolescentes, impartidas por multiplicadores/as, procedentes de San Juan de la Maguana, Boca Chica, Santo Domingo Norte, Santo Domingo Este y Distrito Nacional.            	                 </t>
  </si>
  <si>
    <t>Producto:                   7711</t>
  </si>
  <si>
    <t xml:space="preserve">Este producto tiene un presupuesto inicial de RD$ 26,000.000.00, una ejecucion financiera de RD$ 6,500,000.00 representa un 100% del valor programado, la ejecucion fisica representa un  64%  de la programada.  Entregados 27 bonos a  igual # de mujeres beneficiarias del Residencial Tavarez, en la Provincia La Altagracia..
</t>
  </si>
  <si>
    <t>entregas se reprogramaron para el trimestre julio-septiembre</t>
  </si>
  <si>
    <r>
      <t xml:space="preserve">El presupuesto inicial aprobado de RD$10,745,000.00 fue afectado por modificaciones presupuestaria quedando un presupuesto vigente a junio 30,  2023 de RD$6,745,000.00 de los que se ejecutaron RD$ RD$1,089,506.00 representando un 49% del presupuesto programado, la meta física ejecutada representó 123%  de la programada.
</t>
    </r>
    <r>
      <rPr>
        <b/>
        <sz val="10"/>
        <color theme="1"/>
        <rFont val="Century Gothic"/>
        <family val="2"/>
      </rPr>
      <t>Logros:</t>
    </r>
    <r>
      <rPr>
        <sz val="10"/>
        <color theme="1"/>
        <rFont val="Century Gothic"/>
        <family val="2"/>
      </rPr>
      <t xml:space="preserve">  Realizados los Talleres:Principios Básicos de Género Relaciones Sanas,Prevención de la Discriminación ,Situación Actual de los Derechos de las Mujeres Igualdad en las Empresas,Autoestima, Masculinidades Positivas,Ser Madre siendo Mujer Autónoma. •	En desarrollo el VI Curso internacional Políticas Públicas y Metodologías con enfoque de Masculinidades para la Prevención de Violencias Basadas en Género. Dicho curso tiene como objetivo “contribuir al fortalecimiento y la promoción del trabajo con enfoque de masculinidades para la prevención de violencias basadas en género incentivando el  desarrollo de reflexiones y perspectivas epistemológicas de una perspectiva género, Interseccional y Derechos Humanos”.</t>
    </r>
  </si>
  <si>
    <r>
      <rPr>
        <b/>
        <sz val="11"/>
        <color theme="1"/>
        <rFont val="Century Gothic"/>
        <family val="2"/>
      </rPr>
      <t>LOGROS ALCANZADOS:</t>
    </r>
    <r>
      <rPr>
        <sz val="11"/>
        <color theme="1"/>
        <rFont val="Century Gothic"/>
        <family val="2"/>
      </rPr>
      <t xml:space="preserve">
El presupuesto inicial aprobado fue afectado por modificaciones presupuestaria quedando un presupuesto vigente a diciembre de RD$ 3,530,000.00 de afectado por una modificacion el presupuesto vigente es de RD$ 3,030,000.00 de los que se ejecutaron  en el trimestre RD$23,409.00  representando un 2% de o programado, la meta  física ejecutada representó 86% de la programada .
Entre los logros alcanzados se puede resaltar: 1.-Realizados 17 talleres para docentes y técnicos docentes del nivel primario y secundario sobre temas relacionados con género, educación y prevención de violencia. Dichos talleres se han realizado conjuntamente con la Asociación Dominicana de Profesores (ADP), en los cuales participaron  hombres y mujeres. estos  talleres se realizaron en las comunidades ubicadas en el Gran Santo Domingo: Boca Chica, Guerra, Cristo Rey, Villa Mella, Sabana Perdida, La Victoria, Distrito Nacional, Manoguayabo, Los Alcarrizos, Pedro Brand, Los Mina e Invivienda. 2.-•Realizadas las gestiones para la planificación de la puesta en marcha de acciones de la Cátedra de Igualdad y Derecho en la Educación Superior con la Universidad Iberoamericana (UNIBE) para la planificación del panel Mujeres en la Academia. Esta actividad está planificada para realizare en el trimestre julio – septiembre 2023. 
</t>
    </r>
  </si>
  <si>
    <t xml:space="preserve">Este producto tiene un  presupuesto vigente al 30 de junio de  RD$1,632,000.00 una ejecucion fisica y financiera de 63% del programado.                                                                                                                   (1) Taller en el marco de  la Implementación del Plan  Local de Cuidados de la Provincia de Azua.   (1)  Taller del Equipo Técnico Intersectorial de Cuidados (ETIC) , en la Provincia de Azua.   (1) Encuentro- Taller Socialización Mesa Local de Cuidados: Iniciativa Solidaria (ISOL), en la Provincia de azua,     (2)  Jornada de Sensibiliación y Capacitación sobre Prevención de Uniones Tempranas,Embarazo en Adolescentes y  Salud Sexual,dirigida a adolescentes del Liceo Profesor Héctor Bienvenido Pérez,  en el Municipio de Peralta (Azua). y en la Provincia Duarte/ San Francisco de Macorisa,dirigidas a Jovenes y Mujeres con base comunitaria.                                                                         (1) Charla Mujer Cuidar de ti es Amarte, dirigida a estudiantes del Centro Maria Teresa Quidiello, Los Alcarrizos.  (2) Taller de Aplicación de las Norma, Guía y Protocolo Nacional de Atención en materia de Género, Violencia contra la Mujer e Intrafamiliar, Uniones Tempranas y Caminando en tus Zapatos (Ruta Crítica de la Violencia),  en las Provincia de Santiago y en San Cristobal                       </t>
  </si>
  <si>
    <r>
      <rPr>
        <b/>
        <sz val="9"/>
        <color theme="1"/>
        <rFont val="Century Gothic"/>
        <family val="2"/>
      </rPr>
      <t>Dentro del Sello Igualando RD en Empresas y organizaciones,</t>
    </r>
    <r>
      <rPr>
        <sz val="9"/>
        <color theme="1"/>
        <rFont val="Century Gothic"/>
        <family val="2"/>
      </rPr>
      <t xml:space="preserve">
Revisado y validación el plan de acción de Banco ADOPEM, para esta empresa se ha planificado realizar una extensión a su carta compromiso, con el propósito de que tenga el tiempo necesario para la implementación de su plan de acción. 
Realizado encuentro de seguimiento con ARGOS, en el caso de esta empresa presentaron el plan de mejora orientado al cierre de las brechas restantes, es importante señalar que la empresa obtuvo el sello nivel bronce y este plan de acciones responde los no cumplimientos y mejoras del informe final de evaluación realizado a la empresa. 
Realizado encuentro de seguimiento con Banco Popular, esta reunión tuvo propósito validar los avances de la empresa en el cierre de las brechas de género, de cara a la evaluación externa con el INDOCAL. En esta reunión participaron 3 mujeres por parte de la empresa. 
Realizada evaluación interna con BANRESERVAS y elaborado informe final del proceso de evaluación, en este documento de informe fueron sistematizados los no cumplimiento, hallazgos y recomendaciones del proceso de evaluación. Como acción de seguimiento se acompañará a la empresa en la elaboración de un plan de mejora y reuniones periódicas de seguimiento a su implementación. 
Realizada asistencia técnica para la revisión de avances de las acciones del plan de IKEA, la empresa presentó los avances en la implementación de su plan de acción. En la reunión participaron 3 personas por parte de la empresa (3 mujeres).
Brindad asistencia técnica a INTEC, con el propósito de finalizar el autodiagnóstico en el INDIC@igualdad, en esta reunión se revisaron algunos aspectos de la dimensión de perfil del personal y los puestos de responsabilidad, como resultado de esta reunión se acordó trabajar en el reporte de brechas y realizar una presentación de los resultados con el Comité de Igualdad de Género para el 23 del mes de julio.
Fue realizada evaluación final a la empresa ALTICE, en el proceso de evaluación mostró evidencias y avances sustanciales acerca del proceso de implementación del sello, como siguientes pasos se elaborará el informe final en donde se emitirá el resultado y el nivel del sello obtenido por la empresa. Posteriormente se sostuvo reunión con la empresa, en la que agradeció todo el apoyo brindado por el equipo técnico en el proceso de implementación del sello y comunicó que en el último proceso de evaluación de desempeño fueron realizado unos ascensos a cargos directivos el cual todos fueron mujeres.
Realizada charla al personal de la Cooperativa Vega Real, sobre introducción a la perspectiva de género, esta acción forma parte del plan de formación en género básico contempladas en el plan de acción, en este encuentro fueron impactado 190 personas de la empresa. Realizada la evaluación a la Cooperativa Vega Real, la empresa en el proceso de evaluación mostró evidencias y avances sustanciales acerca del proceso de implementación del sello, como siguientes pasos se elaborará el informe final en donde se emitirá el resultado y el nivel del sello obtenido por la empresa.</t>
    </r>
  </si>
  <si>
    <r>
      <rPr>
        <b/>
        <sz val="9"/>
        <color theme="1"/>
        <rFont val="Century Gothic"/>
        <family val="2"/>
      </rPr>
      <t>Dentro del Sello Igualando RD para el Sector Público</t>
    </r>
    <r>
      <rPr>
        <sz val="9"/>
        <color theme="1"/>
        <rFont val="Century Gothic"/>
        <family val="2"/>
      </rPr>
      <t xml:space="preserve"> fueron realizadas gestiones técnicas y logísticas de seguimiento al proceso de evaluación externa de la 1ra cohorte del Sello Igualando RD para el Sector Público. Dentro de estas: reunión de seguimiento con coordinadora regional del Sello desde PNUD, convocatoria para la realización de grupos focales con sociedad civil en el marco de evaluación del Sello Igualando RD para el Sector Público. 
Se brindaron recursos técnicos documentales a la Dirección General de Aduanas para la implementación de su plan de acción. 
Se brindó seguimiento al interés de nuevas instituciones en participar en la 2da cohorte del sello, remitiendo la nueva tabla de valoración, el modelo de carta compromiso e información técnica relevante sobre el proceso. 
El equipo de evaluadoras externas realizó sesiones virtuales de entrega de resultados a las 8 instituciones que fueron evaluadas en marzo y abril. Se revisaron y validaron los informes de evaluación de las 8 instituciones valoradas en el Sello Igualando RD para el Sector Público. Se realizaron coordinaciones logísticas junto a PNUD para el seguimiento a las 2 instituciones restantes que se evaluarán a final de año y sobre los próximos pasos para el reconocimiento. Se realizaron coordinaciones logísticas para el evento de reconocimiento programado, con las áreas de protocolo y comunicaciones. 
Se apoyó la coordinación de la participación de República Dominicana en la Sesión 3 de la Comunidad de Práctica: Construir puentes de diálogo con la Sociedad Civil, que organiza la oficina regional de PNUD para América Latina y el Caribe con todas las instituciones que realizan el Sello de Igualdad de Género en el Sector Público en la Región, encuentro a realizarse el 4 de julio. </t>
    </r>
  </si>
  <si>
    <t>Se dio seguimiento a la consultoría sobre Hoja de Ruta para la Transversalidad que se realizó en el Marco del PARAP II, completando la revisión técnica y de estilo a lo interno del Departamento de Transversalización de las Guías para Transversalizar el Enfoque de Género en las Instituciones Públicas, dos documentos que organizan y fortalecen el material técnico de asistencia a las Unidades de Igualdad de Género integrándolos en la forma de guías. Se han retomado las reuniones mensuales de la Mesa Técnica para la Transversalidad de Género en el Sector de la Municipalidad, con la participación de seis (6) de las diez (10) instituciones miembros. En esta reunión se revisaron los borradores de reglamento de funcionamiento y de Plan de Acción de la Mesa.
Se participó en el Foro “Derechos Ciudadanos y la Aplicación de la Ley 368-22 de Ordenamiento Territorial, Uso de Suelo y Asentamientos Humanos”, organizado por el Viceministerio de Ordenamiento Territorial y Desarrollo Regional del Ministerio de Economía, Planificación y Desarrollo.
Junto a las direcciones de Derechos Integrales y de Prevención y Atención a la Violencia, y a la Unidad de Gestión de Riesgos del MMujer, se ha participado en reuniones con representantes de la Defensa Civil para el montaje y realización de un Seminario de Género y Gestión de Riesgo. El equipo de la Defensa Civil planteó una propuesta de agenda de actividades para realizar en conjunto, enfocadas en llevar el enfoque de género a las acciones de gestión de riesgo de desastres, como la prevención de situaciones de violencia en albergues, la cual fue revisada por el equipo del ministerio, para detallar actividades y componentes temáticos, así como tareas y responsabilidades.</t>
  </si>
  <si>
    <t xml:space="preserve">Como parte de las gestiones para la implementación de tres indicadores transversales de género a cargo del MMUJER en el nuevo Sistema de Evaluación de Desempeño Institucional en 45 instituciones públicas, se realizaron las siguientes acciones: Fue calculada la línea base de los indicadores transversales de género que serán incluidos en la Evaluación de Desempeño Institucional, la cual servirá para programar adecuadamente la asistencia técnica necesaria y estimar el impacto de estos indicadores en las políticas públicas.
Fue realizado taller “Presentación y Asistencia Técnica de Indicadores de Género en la Evaluación del Desempeño Institucional”, dirigido a las 45 instituciones priorizadas, cuyo objetivo del taller fue presentar y responder inquietudes sobre los indicadores. Participaron 98 personas (12 hombres) de las áreas de planificación y de las unidades de igualdad de género.
Se preparó un paquete de herramientas para fortalecer las capacidades de las 45 instituciones priorizadas, las cuales fueron remitidas para contribuir, en específico, a su preparación previa al cumplimiento de los tres indicadores transversales de género. Los insumos incluyen: convocatorias a cursos de género nacionales e internacionales, plantilla o modelo de informe trimestral, documento conceptual sobre clasificadores de género en el presupuesto, entre otros.
Se realizó un encuentro virtual de asistencia técnica grupal sobre las evidencias de los indicadores de género en la Evaluación del Desempeño Institucional (EDI). En este encuentro participaron 75 personas (8 hombres) de las 45 instituciones priorizadas en la EDI. Como parte central del encuentro,  se explicaron los criterios de calidad de las evidencias, se resolvieron inquietudes de las instituciones y, desde el departamento de seguimiento a compromisos internacionales, se presentó la matriz de responsabilidades en la implementación de las recomendaciones de la CEDAW con el objetivo de que las instituciones públicas incluyan información sobre el progreso en este tema en los informes trimestrales que remiten a la dirección de transversalidad para la igualdad del MMUJER. </t>
  </si>
  <si>
    <t>Se le ofreció asistencia técnica a las siguientes instituciones: Instituto Agrario Dominicano (en el proceso de recolección de datos sobre la entrega de parcelas de modo que puedan obtener datos relevantes para un análisis de género en este proceso sustantivo dentro de la institución); Centros Tecnológicos Comunitarios; Defensa Civil; Consejo Nacional de Seguridad Social; Dirección General de Bellas Artes; Ministerio de Salud Pública; Consejo Dominicano de Pesca y Acuicultura (CODOPESCA); Programa de Proyectos Especiales de Presidencia (PROPEEP); Ministerio de Hacienda; Ministerio de Turismo (revisión de su plan de capacitación para el 2023); Oficina Nacional De Propiedad Industrial (ONAPI) (remisión de insumos para una publicación sobre los avances en la transversalización de género en el marco de la celebración del día mundial de la Propiedad Industrial); Instituto Nacional de Bienestar Estudiantil (INABIE); Ministerio de Medio Ambiente y Recursos Naturales; Ministerio de Educación (se remitió una propuesta de estructura para la Unidad de Igualdad de Género, luego de un análisis de las necesidades nacionales en esta materia, realizado con aportes de la Dirección de Educación en Género del MMUJER); PROMESE-CAL; INFOTEP; CAASD; PROINDUSTRIA (se realizó un encuentro de coordinación en preparación a la firma de un convenio y se ofrecieron recomendaciones sobre la creación en la estructura institucional de la Unidad de Igualdad de Género); Instituto Nacional de Atención Integral a la Primera Infancia (seguimiento al acuerdo de coordinación firmado entre el MMujer y el INAIPI); Tribunal Constitucional.
En el marco de la participación del MMUJER como parte del Comité Coordinador de la Mesa de Género y Cambio Climático, junto al Ministerio de Medio Ambiente y Recursos Naturales y el Consejo Nacional de Cambio Climático, se realizaron aportes al convenio que se estará firmando para establecer el funcionamiento de la Mesa.
Facilitada clase en el curso Género y Cuidados que organiza la Dirección de Educación. En este curso participan Unidades de Igualdad de Género, cuya inscripción fue gestionada por el departamento de transversalización, así como otro personal del sector público.</t>
  </si>
  <si>
    <t xml:space="preserve">
Participación en el Taller “Género en la Gestión de Residuos Sólidos y Saneamiento: Perspectivas para el desarrollo en República Dominicana”, organizado por el Banco Interamericano para el Desarrollo, en el que se hizo una presentación sobre transversalización del enfoque de género y las prioridades en el PLANEG III y el PAGCC-RD relativas a ambiente, sostenibilidad, agua y gestión de residuos.Se coordinaron acciones con la Dirección General de Presupuesto para fortalecer los presupuestos con enfoque de género, llevando a cabo dos talleres sobre “Clasificadores Presupuestarios de Género”, con el objetivo de ampliar el trabajo y los logros alcanzados en el ejercicio realizado para el presupuesto de 2023 donde fueron fortalecidas capacidades institucionales en materia de presupuesto con enfoque de género y sobre el uso de los clasificadores de género. Para el proceso de formulación presupuestaria del 2024 que se encuentra en marcha, DIGEPRES y MMUJER han priorizado a 21 instituciones con el objetivo de analizar sus estructuras programáticas e impulsar el uso de los referidos clasificadores. En el primer taller participó un grupo de nueve (9) instituciones públicas (38 personas, de las cuales 28 eran mujeres). En el segundo taller participó un segundo grupo de doce (12) instituciones públicas (42 personas, de las cuales 34 eran mujeres). 
Coordinación con MAP y BID sobre proyecto que llevan en conjunto de fortalecimiento del subsistema de recursos humanos, llamado Programa de Fortalecimiento de la Gestión del Servicio Civil en República Dominicana. Esto con el propósito de incluir actividades que se encuentran bajo el marco del convenio firmado entre MAP y MMUJER en el proyecto con BID, de modo que pueda conseguirse financiamiento y apoyo técnico para su realización.</t>
  </si>
  <si>
    <t>En el marco del Ejercicio PEFA República Dominicana 2022, se revisó, completó y remitió al equipo consultor la matriz sobre oportunidades de mejora del Marco Complementario para la Evaluación de la Gestión de las Finanzas Públicas con Perspectiva de Género (PEFA Género), el cual se incluyó por primera vez. Estos resultados contribuyen a la construcción de una hoja de ruta interinstitucional para la transversalización del enfoque de género en las finanzas públicas. 
Participación en reuniones del Equipo Técnico Intersectorial de Cuidados y de la comisión de gobernanza y gestión intersectorial en el marco de la Mesa de Cuidados, para el fortalecimiento del rol institucional en el plan de acción 2023.
Coordinada, en conjunto con la Dirección de Planificación, la participación del Ministerio de la Mujer en la revisión del Plan Nacional Plurianual del Sector Público. Esto con el fin de garantizar el enfoque de género en las políticas que forman parte de este plan. En especial, el 27 de abril, se realizó la revisión de la política de Igualdad de Género, Empoderamiento y No Violencia, liderado por Ministerio de la Mujer y en la que participaron otras instituciones vinculadas a la política. 
Realizado encuentro con las Unidades de Igualdad de Género para socializar herramientas y recursos técnicos para fortalecer el trabajo de las UIG, dentro de estas: las pautas revisadas para la creación y funcionamiento de las UIG, el modelo de informe trimestral, modelos resolución para la creación del comité y de su reglamento, entre otras. Participaron 95 personas entre ellas 86 mujeres y 9 hombres.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</si>
</sst>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10409]0%"/>
    <numFmt numFmtId="165" formatCode="[$-10409]0"/>
    <numFmt numFmtId="166" formatCode="[$-10409]#,##0.00;\-#,##0.00"/>
    <numFmt numFmtId="167" formatCode="[$-10409]0;\(0\)"/>
    <numFmt numFmtId="168" formatCode="[$-10409]#,##0.0;\-#,##0.0"/>
    <numFmt numFmtId="169" formatCode="[$-10409]#,##0.0;\(#,##0.0\)"/>
    <numFmt numFmtId="170" formatCode="#,##0.00_ ;\-#,##0.00\ "/>
  </numFmts>
  <fonts count="36"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10"/>
      <color rgb="FF000000"/>
      <name val="Arial"/>
      <family val="2"/>
    </font>
    <font>
      <sz val="4.95"/>
      <color theme="1"/>
      <name val="Calibri"/>
      <family val="2"/>
    </font>
    <font>
      <sz val="11"/>
      <name val="Calibri"/>
      <family val="2"/>
    </font>
    <font>
      <b/>
      <sz val="11"/>
      <color rgb="FF000000"/>
      <name val="Century Gothic"/>
      <family val="2"/>
    </font>
    <font>
      <b/>
      <sz val="11"/>
      <color rgb="FF1F4E78"/>
      <name val="Century Gothic"/>
      <family val="2"/>
    </font>
    <font>
      <b/>
      <sz val="10"/>
      <color rgb="FF1F4E78"/>
      <name val="Century Gothic"/>
      <family val="2"/>
    </font>
    <font>
      <sz val="10"/>
      <color rgb="FF000000"/>
      <name val="Arial"/>
      <family val="2"/>
    </font>
    <font>
      <sz val="11"/>
      <color rgb="FF000000"/>
      <name val="Calibri"/>
      <family val="2"/>
      <scheme val="minor"/>
    </font>
    <font>
      <sz val="11"/>
      <color theme="1"/>
      <name val="Calibri"/>
      <family val="2"/>
    </font>
    <font>
      <sz val="10"/>
      <color rgb="FF000000"/>
      <name val="Century Gothic"/>
      <family val="2"/>
    </font>
    <font>
      <b/>
      <sz val="12"/>
      <color rgb="FF000000"/>
      <name val="Times New Roman"/>
      <family val="1"/>
    </font>
    <font>
      <sz val="11"/>
      <name val="Century Gothic"/>
      <family val="2"/>
    </font>
    <font>
      <b/>
      <sz val="11"/>
      <color rgb="FF1F4E78"/>
      <name val="Calibri"/>
      <family val="2"/>
    </font>
    <font>
      <b/>
      <sz val="11"/>
      <color rgb="FF000000"/>
      <name val="Calibri"/>
      <family val="2"/>
    </font>
    <font>
      <sz val="11"/>
      <color rgb="FF000000"/>
      <name val="Calibri"/>
      <family val="2"/>
    </font>
    <font>
      <sz val="11"/>
      <color rgb="FF000000"/>
      <name val="Arial"/>
      <family val="2"/>
    </font>
    <font>
      <sz val="10"/>
      <color rgb="FF000000"/>
      <name val="Calibri"/>
      <family val="2"/>
    </font>
    <font>
      <sz val="10"/>
      <name val="Calibri"/>
      <family val="2"/>
    </font>
    <font>
      <sz val="12"/>
      <color rgb="FF000000"/>
      <name val="Century Gothic"/>
      <family val="2"/>
    </font>
    <font>
      <sz val="9"/>
      <color theme="1"/>
      <name val="Calibri"/>
      <family val="2"/>
    </font>
    <font>
      <sz val="9"/>
      <color theme="1"/>
      <name val="Century Gothic"/>
      <family val="2"/>
    </font>
    <font>
      <b/>
      <sz val="9"/>
      <color theme="1"/>
      <name val="Century Gothic"/>
      <family val="2"/>
    </font>
    <font>
      <sz val="11"/>
      <color theme="1"/>
      <name val="Century Gothic"/>
      <family val="2"/>
    </font>
    <font>
      <sz val="10.5"/>
      <color theme="1"/>
      <name val="Century Gothic"/>
      <family val="2"/>
    </font>
    <font>
      <sz val="10"/>
      <color theme="1"/>
      <name val="Century Gothic"/>
      <family val="2"/>
    </font>
    <font>
      <b/>
      <sz val="10"/>
      <color theme="1"/>
      <name val="Century Gothic"/>
      <family val="2"/>
    </font>
    <font>
      <b/>
      <sz val="11"/>
      <color theme="1"/>
      <name val="Century Gothic"/>
      <family val="2"/>
    </font>
  </fonts>
  <fills count="5">
    <fill>
      <patternFill patternType="none"/>
    </fill>
    <fill>
      <patternFill patternType="gray125"/>
    </fill>
    <fill>
      <patternFill patternType="solid">
        <fgColor rgb="FFDDEBF7"/>
        <bgColor rgb="FFDDEBF7"/>
      </patternFill>
    </fill>
    <fill>
      <patternFill patternType="solid">
        <fgColor rgb="FFD3D3D3"/>
        <bgColor rgb="FFD3D3D3"/>
      </patternFill>
    </fill>
    <fill>
      <patternFill patternType="solid">
        <fgColor theme="0"/>
        <bgColor indexed="64"/>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06918546098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2">
    <xf numFmtId="0" fontId="0" fillId="0" borderId="0"/>
    <xf numFmtId="9" fontId="16" fillId="0" borderId="0" applyFont="0" applyFill="0" applyBorder="0" applyAlignment="0" applyProtection="0"/>
  </cellStyleXfs>
  <cellXfs count="158">
    <xf numFmtId="0" fontId="1" fillId="0" borderId="0" xfId="0" applyFont="1"/>
    <xf numFmtId="0" fontId="3" fillId="0" borderId="0" xfId="0" applyFont="1" applyAlignment="1">
      <alignment vertical="top" wrapText="1" readingOrder="1"/>
    </xf>
    <xf numFmtId="0" fontId="4" fillId="0" borderId="0" xfId="0" applyFont="1" applyAlignment="1">
      <alignment vertical="top" wrapText="1" readingOrder="1"/>
    </xf>
    <xf numFmtId="0" fontId="11" fillId="0" borderId="0" xfId="0" applyFont="1"/>
    <xf numFmtId="0" fontId="4" fillId="0" borderId="0" xfId="0" applyFont="1" applyAlignment="1">
      <alignment horizontal="justify" vertical="top" wrapText="1" readingOrder="1"/>
    </xf>
    <xf numFmtId="0" fontId="19" fillId="0" borderId="0" xfId="0" applyFont="1" applyAlignment="1">
      <alignment horizontal="justify" vertical="center"/>
    </xf>
    <xf numFmtId="37" fontId="1" fillId="0" borderId="1" xfId="0" applyNumberFormat="1" applyFont="1" applyBorder="1" applyAlignment="1">
      <alignment horizontal="center" vertical="center" wrapText="1"/>
    </xf>
    <xf numFmtId="170" fontId="1" fillId="0" borderId="1" xfId="0" applyNumberFormat="1" applyFont="1" applyBorder="1" applyAlignment="1">
      <alignment horizontal="center" vertical="center" wrapText="1"/>
    </xf>
    <xf numFmtId="0" fontId="22" fillId="0" borderId="3" xfId="0" applyFont="1" applyBorder="1" applyAlignment="1">
      <alignment horizontal="center" vertical="center" wrapText="1" readingOrder="1"/>
    </xf>
    <xf numFmtId="49" fontId="23" fillId="0" borderId="3" xfId="0" applyNumberFormat="1" applyFont="1" applyBorder="1" applyAlignment="1">
      <alignment horizontal="center" vertical="center" wrapText="1" readingOrder="1"/>
    </xf>
    <xf numFmtId="0" fontId="25" fillId="0" borderId="4" xfId="0" applyFont="1" applyBorder="1" applyAlignment="1">
      <alignment horizontal="left" vertical="center" wrapText="1" readingOrder="1"/>
    </xf>
    <xf numFmtId="49" fontId="25" fillId="0" borderId="4" xfId="0" applyNumberFormat="1" applyFont="1" applyBorder="1" applyAlignment="1">
      <alignment horizontal="left" vertical="center" wrapText="1" readingOrder="1"/>
    </xf>
    <xf numFmtId="49" fontId="26" fillId="0" borderId="4" xfId="0" applyNumberFormat="1" applyFont="1" applyBorder="1" applyAlignment="1">
      <alignment horizontal="center" vertical="center" wrapText="1"/>
    </xf>
    <xf numFmtId="166" fontId="25" fillId="0" borderId="4" xfId="0" applyNumberFormat="1" applyFont="1" applyBorder="1" applyAlignment="1">
      <alignment horizontal="center" vertical="center" wrapText="1" readingOrder="1"/>
    </xf>
    <xf numFmtId="0" fontId="26" fillId="0" borderId="8" xfId="0" applyFont="1" applyBorder="1" applyAlignment="1">
      <alignment horizontal="center" vertical="center" wrapText="1"/>
    </xf>
    <xf numFmtId="4" fontId="26" fillId="0" borderId="4" xfId="0" applyNumberFormat="1" applyFont="1" applyBorder="1" applyAlignment="1">
      <alignment horizontal="center" vertical="center" wrapText="1"/>
    </xf>
    <xf numFmtId="4" fontId="25" fillId="0" borderId="4" xfId="0" applyNumberFormat="1" applyFont="1" applyBorder="1" applyAlignment="1">
      <alignment horizontal="center" vertical="center" wrapText="1" readingOrder="1"/>
    </xf>
    <xf numFmtId="0" fontId="23" fillId="0" borderId="1" xfId="0" applyFont="1" applyBorder="1" applyAlignment="1">
      <alignment horizontal="left" vertical="center" wrapText="1" readingOrder="1"/>
    </xf>
    <xf numFmtId="37" fontId="23" fillId="0" borderId="1" xfId="0" applyNumberFormat="1" applyFont="1" applyBorder="1" applyAlignment="1">
      <alignment horizontal="center" vertical="center" wrapText="1" readingOrder="1"/>
    </xf>
    <xf numFmtId="170" fontId="23" fillId="0" borderId="1" xfId="0" applyNumberFormat="1" applyFont="1" applyBorder="1" applyAlignment="1">
      <alignment horizontal="center" vertical="center" wrapText="1" readingOrder="1"/>
    </xf>
    <xf numFmtId="37" fontId="23" fillId="4" borderId="1" xfId="0" applyNumberFormat="1" applyFont="1" applyFill="1" applyBorder="1" applyAlignment="1">
      <alignment horizontal="center" vertical="center" wrapText="1" readingOrder="1"/>
    </xf>
    <xf numFmtId="49" fontId="1" fillId="0" borderId="0" xfId="0" applyNumberFormat="1" applyFont="1"/>
    <xf numFmtId="4" fontId="1" fillId="0" borderId="0" xfId="0" applyNumberFormat="1" applyFont="1"/>
    <xf numFmtId="167" fontId="23" fillId="4" borderId="3" xfId="0" applyNumberFormat="1" applyFont="1" applyFill="1" applyBorder="1" applyAlignment="1">
      <alignment horizontal="center" vertical="center" wrapText="1" readingOrder="1"/>
    </xf>
    <xf numFmtId="49" fontId="23" fillId="4" borderId="3" xfId="0" applyNumberFormat="1" applyFont="1" applyFill="1" applyBorder="1" applyAlignment="1">
      <alignment horizontal="center" vertical="center" wrapText="1" readingOrder="1"/>
    </xf>
    <xf numFmtId="49" fontId="25" fillId="4" borderId="3" xfId="0" applyNumberFormat="1" applyFont="1" applyFill="1" applyBorder="1" applyAlignment="1">
      <alignment horizontal="center" vertical="center" wrapText="1" readingOrder="1"/>
    </xf>
    <xf numFmtId="167" fontId="25" fillId="4" borderId="3" xfId="0" applyNumberFormat="1" applyFont="1" applyFill="1" applyBorder="1" applyAlignment="1">
      <alignment horizontal="center" vertical="center" wrapText="1" readingOrder="1"/>
    </xf>
    <xf numFmtId="0" fontId="32" fillId="0" borderId="0" xfId="0" applyFont="1" applyAlignment="1">
      <alignment horizontal="justify" vertical="top" wrapText="1" readingOrder="1"/>
    </xf>
    <xf numFmtId="0" fontId="31" fillId="0" borderId="0" xfId="0" applyFont="1" applyAlignment="1">
      <alignment vertical="top" wrapText="1"/>
    </xf>
    <xf numFmtId="0" fontId="4" fillId="0" borderId="0" xfId="0" applyFont="1" applyAlignment="1">
      <alignment horizontal="center" vertical="top" wrapText="1" readingOrder="1"/>
    </xf>
    <xf numFmtId="0" fontId="20" fillId="0" borderId="0" xfId="0" applyFont="1" applyAlignment="1">
      <alignment vertical="top" wrapText="1"/>
    </xf>
    <xf numFmtId="0" fontId="18" fillId="0" borderId="0" xfId="0" applyFont="1" applyAlignment="1">
      <alignment vertical="top" wrapText="1" readingOrder="1"/>
    </xf>
    <xf numFmtId="0" fontId="3" fillId="3" borderId="0" xfId="0" applyFont="1" applyFill="1" applyAlignment="1">
      <alignment horizontal="left" vertical="top" readingOrder="1"/>
    </xf>
    <xf numFmtId="0" fontId="3" fillId="3" borderId="0" xfId="0" applyFont="1" applyFill="1" applyAlignment="1">
      <alignment horizontal="left" vertical="top" wrapText="1" readingOrder="1"/>
    </xf>
    <xf numFmtId="0" fontId="3" fillId="0" borderId="0" xfId="0" applyFont="1" applyAlignment="1">
      <alignment horizontal="left" vertical="top" wrapText="1" readingOrder="1"/>
    </xf>
    <xf numFmtId="0" fontId="4" fillId="0" borderId="0" xfId="0" applyFont="1" applyAlignment="1">
      <alignment horizontal="justify" vertical="top" wrapText="1" readingOrder="1"/>
    </xf>
    <xf numFmtId="0" fontId="31" fillId="0" borderId="0" xfId="0" applyFont="1" applyAlignment="1">
      <alignment horizontal="justify" vertical="top" wrapText="1" readingOrder="1"/>
    </xf>
    <xf numFmtId="0" fontId="31" fillId="4" borderId="0" xfId="0" applyFont="1" applyFill="1" applyAlignment="1">
      <alignment horizontal="justify" vertical="top" wrapText="1" readingOrder="1"/>
    </xf>
    <xf numFmtId="0" fontId="25" fillId="0" borderId="4" xfId="0" applyFont="1" applyBorder="1" applyAlignment="1">
      <alignment horizontal="left" vertical="center" wrapText="1" readingOrder="1"/>
    </xf>
    <xf numFmtId="4" fontId="26" fillId="0" borderId="7" xfId="0" applyNumberFormat="1" applyFont="1" applyBorder="1" applyAlignment="1">
      <alignment horizontal="center" vertical="center" wrapText="1"/>
    </xf>
    <xf numFmtId="4" fontId="26" fillId="0" borderId="4" xfId="0" applyNumberFormat="1" applyFont="1" applyBorder="1" applyAlignment="1">
      <alignment horizontal="center" vertical="center" wrapText="1"/>
    </xf>
    <xf numFmtId="4" fontId="25" fillId="0" borderId="4" xfId="0" applyNumberFormat="1" applyFont="1" applyBorder="1" applyAlignment="1">
      <alignment horizontal="center" vertical="center" wrapText="1" readingOrder="1"/>
    </xf>
    <xf numFmtId="10" fontId="25" fillId="0" borderId="3" xfId="0" applyNumberFormat="1" applyFont="1" applyBorder="1" applyAlignment="1">
      <alignment horizontal="center" vertical="center" wrapText="1" readingOrder="1"/>
    </xf>
    <xf numFmtId="10" fontId="26" fillId="0" borderId="3" xfId="0" applyNumberFormat="1" applyFont="1" applyBorder="1" applyAlignment="1">
      <alignment horizontal="center" vertical="center" wrapText="1"/>
    </xf>
    <xf numFmtId="9" fontId="25" fillId="0" borderId="3" xfId="1" applyFont="1" applyFill="1" applyBorder="1" applyAlignment="1">
      <alignment horizontal="center" vertical="center" wrapText="1" readingOrder="1"/>
    </xf>
    <xf numFmtId="9" fontId="26" fillId="0" borderId="3" xfId="1" applyFont="1" applyFill="1" applyBorder="1" applyAlignment="1">
      <alignment horizontal="center" vertical="center" wrapText="1"/>
    </xf>
    <xf numFmtId="4" fontId="26" fillId="0" borderId="5" xfId="0" applyNumberFormat="1" applyFont="1" applyBorder="1" applyAlignment="1">
      <alignment horizontal="center" vertical="center" wrapText="1"/>
    </xf>
    <xf numFmtId="4" fontId="26" fillId="0" borderId="6" xfId="0" applyNumberFormat="1" applyFont="1" applyBorder="1" applyAlignment="1">
      <alignment horizontal="center" vertical="center" wrapText="1"/>
    </xf>
    <xf numFmtId="0" fontId="12" fillId="3" borderId="0" xfId="0" applyFont="1" applyFill="1" applyAlignment="1">
      <alignment horizontal="left" vertical="top" wrapText="1" readingOrder="1"/>
    </xf>
    <xf numFmtId="0" fontId="6" fillId="2" borderId="0" xfId="0" applyFont="1" applyFill="1" applyAlignment="1">
      <alignment horizontal="left" vertical="top" wrapText="1" readingOrder="1"/>
    </xf>
    <xf numFmtId="0" fontId="13" fillId="2" borderId="0" xfId="0" applyFont="1" applyFill="1" applyAlignment="1">
      <alignment horizontal="left" vertical="top" wrapText="1" readingOrder="1"/>
    </xf>
    <xf numFmtId="0" fontId="31" fillId="0" borderId="0" xfId="0" applyFont="1" applyAlignment="1">
      <alignment horizontal="left" vertical="top" wrapText="1" readingOrder="1"/>
    </xf>
    <xf numFmtId="0" fontId="33" fillId="0" borderId="0" xfId="0" applyFont="1" applyAlignment="1">
      <alignment horizontal="justify" vertical="top" wrapText="1" readingOrder="1"/>
    </xf>
    <xf numFmtId="37" fontId="23" fillId="4" borderId="1" xfId="0" applyNumberFormat="1" applyFont="1" applyFill="1" applyBorder="1" applyAlignment="1">
      <alignment horizontal="center" vertical="center" wrapText="1" readingOrder="1"/>
    </xf>
    <xf numFmtId="37" fontId="1" fillId="4" borderId="1" xfId="0" applyNumberFormat="1" applyFont="1" applyFill="1" applyBorder="1" applyAlignment="1">
      <alignment horizontal="center" vertical="center" wrapText="1"/>
    </xf>
    <xf numFmtId="170" fontId="23" fillId="4" borderId="1" xfId="0" applyNumberFormat="1" applyFont="1" applyFill="1" applyBorder="1" applyAlignment="1">
      <alignment horizontal="center" vertical="center" wrapText="1" readingOrder="1"/>
    </xf>
    <xf numFmtId="170" fontId="1" fillId="4" borderId="1" xfId="0" applyNumberFormat="1" applyFont="1" applyFill="1" applyBorder="1" applyAlignment="1">
      <alignment horizontal="center" vertical="center" wrapText="1"/>
    </xf>
    <xf numFmtId="9" fontId="23" fillId="4" borderId="1" xfId="1" applyFont="1" applyFill="1" applyBorder="1" applyAlignment="1">
      <alignment horizontal="center" vertical="center" wrapText="1" readingOrder="1"/>
    </xf>
    <xf numFmtId="9" fontId="1" fillId="4" borderId="1" xfId="1" applyFont="1" applyFill="1" applyBorder="1" applyAlignment="1">
      <alignment horizontal="center" vertical="center" wrapText="1"/>
    </xf>
    <xf numFmtId="0" fontId="23" fillId="4" borderId="1" xfId="0" applyFont="1" applyFill="1" applyBorder="1" applyAlignment="1">
      <alignment horizontal="left" vertical="center" wrapText="1" readingOrder="1"/>
    </xf>
    <xf numFmtId="0" fontId="1" fillId="4" borderId="1" xfId="0" applyFont="1" applyFill="1" applyBorder="1" applyAlignment="1">
      <alignment horizontal="left" vertical="center" wrapText="1"/>
    </xf>
    <xf numFmtId="167" fontId="23" fillId="4" borderId="3" xfId="0" applyNumberFormat="1" applyFont="1" applyFill="1" applyBorder="1" applyAlignment="1">
      <alignment horizontal="center" vertical="center" wrapText="1" readingOrder="1"/>
    </xf>
    <xf numFmtId="0" fontId="1" fillId="4" borderId="3" xfId="0" applyFont="1" applyFill="1" applyBorder="1" applyAlignment="1">
      <alignment horizontal="center" vertical="center" wrapText="1"/>
    </xf>
    <xf numFmtId="168" fontId="23" fillId="0" borderId="3" xfId="0" applyNumberFormat="1" applyFont="1" applyBorder="1" applyAlignment="1">
      <alignment horizontal="center" vertical="center" wrapText="1" readingOrder="1"/>
    </xf>
    <xf numFmtId="168" fontId="1" fillId="0" borderId="3" xfId="0" applyNumberFormat="1" applyFont="1" applyBorder="1" applyAlignment="1">
      <alignment horizontal="center" vertical="center" wrapText="1"/>
    </xf>
    <xf numFmtId="9" fontId="23" fillId="0" borderId="3" xfId="1" applyFont="1" applyFill="1" applyBorder="1" applyAlignment="1">
      <alignment horizontal="center" vertical="center" wrapText="1" readingOrder="1"/>
    </xf>
    <xf numFmtId="9" fontId="1" fillId="0" borderId="3" xfId="1" applyFont="1" applyFill="1" applyBorder="1" applyAlignment="1">
      <alignment horizontal="center" vertical="center" wrapText="1"/>
    </xf>
    <xf numFmtId="0" fontId="3" fillId="3" borderId="0" xfId="0" applyFont="1" applyFill="1" applyAlignment="1">
      <alignment horizontal="left" vertical="center" wrapText="1" readingOrder="1"/>
    </xf>
    <xf numFmtId="0" fontId="29" fillId="0" borderId="0" xfId="0" applyFont="1" applyAlignment="1">
      <alignment horizontal="justify" vertical="top" wrapText="1" readingOrder="1"/>
    </xf>
    <xf numFmtId="0" fontId="3" fillId="0" borderId="0" xfId="0" applyFont="1" applyAlignment="1">
      <alignment horizontal="left" vertical="center" wrapText="1" readingOrder="1"/>
    </xf>
    <xf numFmtId="0" fontId="22" fillId="0" borderId="3" xfId="0" applyFont="1" applyBorder="1" applyAlignment="1">
      <alignment horizontal="center" vertical="center" wrapText="1" readingOrder="1"/>
    </xf>
    <xf numFmtId="0" fontId="1" fillId="0" borderId="3" xfId="0" applyFont="1" applyBorder="1" applyAlignment="1">
      <alignment vertical="top" wrapText="1"/>
    </xf>
    <xf numFmtId="169" fontId="17" fillId="0" borderId="3" xfId="0" applyNumberFormat="1" applyFont="1" applyBorder="1" applyAlignment="1">
      <alignment horizontal="center" vertical="center" wrapText="1" readingOrder="1"/>
    </xf>
    <xf numFmtId="0" fontId="21" fillId="0" borderId="3" xfId="0" applyFont="1" applyBorder="1" applyAlignment="1">
      <alignment horizontal="center" vertical="center" wrapText="1" readingOrder="1"/>
    </xf>
    <xf numFmtId="164" fontId="17" fillId="0" borderId="3" xfId="0" applyNumberFormat="1" applyFont="1" applyBorder="1" applyAlignment="1">
      <alignment horizontal="center" vertical="center" wrapText="1" readingOrder="1"/>
    </xf>
    <xf numFmtId="0" fontId="14" fillId="2" borderId="3" xfId="0" applyFont="1" applyFill="1" applyBorder="1" applyAlignment="1">
      <alignment horizontal="center" vertical="center" wrapText="1" readingOrder="1"/>
    </xf>
    <xf numFmtId="0" fontId="23" fillId="0" borderId="3" xfId="0" applyFont="1" applyBorder="1" applyAlignment="1">
      <alignment horizontal="left" vertical="center" wrapText="1" readingOrder="1"/>
    </xf>
    <xf numFmtId="0" fontId="24" fillId="0" borderId="3" xfId="0" applyFont="1" applyBorder="1" applyAlignment="1">
      <alignment horizontal="center" vertical="top" wrapText="1" readingOrder="1"/>
    </xf>
    <xf numFmtId="0" fontId="1" fillId="0" borderId="3" xfId="0" applyFont="1" applyBorder="1" applyAlignment="1">
      <alignment horizontal="left" vertical="center" wrapText="1"/>
    </xf>
    <xf numFmtId="49" fontId="23" fillId="0" borderId="3" xfId="0" applyNumberFormat="1" applyFont="1" applyBorder="1" applyAlignment="1">
      <alignment horizontal="center" vertical="center" wrapText="1" readingOrder="1"/>
    </xf>
    <xf numFmtId="49" fontId="1" fillId="0" borderId="3" xfId="0" applyNumberFormat="1" applyFont="1" applyBorder="1" applyAlignment="1">
      <alignment horizontal="center" vertical="center" wrapText="1"/>
    </xf>
    <xf numFmtId="169" fontId="17" fillId="0" borderId="3" xfId="0" applyNumberFormat="1" applyFont="1" applyBorder="1" applyAlignment="1">
      <alignment vertical="top" wrapText="1"/>
    </xf>
    <xf numFmtId="0" fontId="25" fillId="0" borderId="3" xfId="0" applyFont="1" applyBorder="1" applyAlignment="1">
      <alignment horizontal="left" vertical="center" wrapText="1" readingOrder="1"/>
    </xf>
    <xf numFmtId="0" fontId="26" fillId="0" borderId="3" xfId="0" applyFont="1" applyBorder="1" applyAlignment="1">
      <alignment horizontal="left" vertical="center" wrapText="1"/>
    </xf>
    <xf numFmtId="49" fontId="25" fillId="0" borderId="3" xfId="0" applyNumberFormat="1" applyFont="1" applyBorder="1" applyAlignment="1">
      <alignment horizontal="center" vertical="center" wrapText="1" readingOrder="1"/>
    </xf>
    <xf numFmtId="49" fontId="26" fillId="0" borderId="3" xfId="0" applyNumberFormat="1" applyFont="1" applyBorder="1" applyAlignment="1">
      <alignment horizontal="center" vertical="center" wrapText="1"/>
    </xf>
    <xf numFmtId="166" fontId="25" fillId="0" borderId="3" xfId="0" applyNumberFormat="1" applyFont="1" applyBorder="1" applyAlignment="1">
      <alignment horizontal="center" vertical="center" wrapText="1" readingOrder="1"/>
    </xf>
    <xf numFmtId="0" fontId="26" fillId="0" borderId="3" xfId="0" applyFont="1" applyBorder="1" applyAlignment="1">
      <alignment horizontal="center" vertical="center" wrapText="1"/>
    </xf>
    <xf numFmtId="0" fontId="15" fillId="0" borderId="3" xfId="0" applyFont="1" applyBorder="1" applyAlignment="1">
      <alignment vertical="top" wrapText="1" readingOrder="1"/>
    </xf>
    <xf numFmtId="0" fontId="11" fillId="0" borderId="3" xfId="0" applyFont="1" applyBorder="1" applyAlignment="1">
      <alignment vertical="top" wrapText="1"/>
    </xf>
    <xf numFmtId="1" fontId="25" fillId="0" borderId="3" xfId="0" applyNumberFormat="1" applyFont="1" applyBorder="1" applyAlignment="1">
      <alignment horizontal="center" vertical="center" wrapText="1" readingOrder="1"/>
    </xf>
    <xf numFmtId="1" fontId="26" fillId="0" borderId="3" xfId="0" applyNumberFormat="1" applyFont="1" applyBorder="1" applyAlignment="1">
      <alignment horizontal="center" vertical="center" wrapText="1"/>
    </xf>
    <xf numFmtId="0" fontId="23" fillId="0" borderId="1" xfId="0" applyFont="1" applyBorder="1" applyAlignment="1">
      <alignment horizontal="left" vertical="center" wrapText="1" readingOrder="1"/>
    </xf>
    <xf numFmtId="0" fontId="1" fillId="0" borderId="1" xfId="0" applyFont="1" applyBorder="1" applyAlignment="1">
      <alignment horizontal="left" vertical="center" wrapText="1"/>
    </xf>
    <xf numFmtId="37" fontId="23" fillId="0" borderId="1" xfId="0" applyNumberFormat="1" applyFont="1" applyBorder="1" applyAlignment="1">
      <alignment horizontal="center" vertical="center" wrapText="1" readingOrder="1"/>
    </xf>
    <xf numFmtId="37" fontId="1" fillId="0" borderId="1" xfId="0" applyNumberFormat="1" applyFont="1" applyBorder="1" applyAlignment="1">
      <alignment horizontal="center" vertical="center" wrapText="1"/>
    </xf>
    <xf numFmtId="170" fontId="23" fillId="0" borderId="1" xfId="0" applyNumberFormat="1" applyFont="1" applyBorder="1" applyAlignment="1">
      <alignment horizontal="center" vertical="center" wrapText="1" readingOrder="1"/>
    </xf>
    <xf numFmtId="170" fontId="1" fillId="0" borderId="1" xfId="0" applyNumberFormat="1" applyFont="1" applyBorder="1" applyAlignment="1">
      <alignment horizontal="center" vertical="center" wrapText="1"/>
    </xf>
    <xf numFmtId="9" fontId="23" fillId="0" borderId="1" xfId="1" applyFont="1" applyFill="1" applyBorder="1" applyAlignment="1">
      <alignment horizontal="center" vertical="center" wrapText="1" readingOrder="1"/>
    </xf>
    <xf numFmtId="9" fontId="1" fillId="0" borderId="1" xfId="1" applyFont="1" applyFill="1" applyBorder="1" applyAlignment="1">
      <alignment horizontal="center" vertical="center" wrapText="1"/>
    </xf>
    <xf numFmtId="0" fontId="3" fillId="0" borderId="0" xfId="0" applyFont="1" applyAlignment="1">
      <alignment horizontal="justify" vertical="top" wrapText="1" readingOrder="1"/>
    </xf>
    <xf numFmtId="0" fontId="22" fillId="0" borderId="1" xfId="0" applyFont="1" applyBorder="1" applyAlignment="1">
      <alignment horizontal="center" vertical="center" wrapText="1" readingOrder="1"/>
    </xf>
    <xf numFmtId="0" fontId="1" fillId="0" borderId="1" xfId="0" applyFont="1" applyBorder="1" applyAlignment="1">
      <alignment vertical="top" wrapText="1"/>
    </xf>
    <xf numFmtId="0" fontId="9" fillId="0" borderId="1" xfId="0" applyFont="1" applyBorder="1" applyAlignment="1">
      <alignment vertical="top" wrapText="1" readingOrder="1"/>
    </xf>
    <xf numFmtId="0" fontId="3" fillId="3" borderId="0" xfId="0" applyFont="1" applyFill="1" applyAlignment="1">
      <alignment horizontal="justify" vertical="top" wrapText="1" readingOrder="1"/>
    </xf>
    <xf numFmtId="0" fontId="3" fillId="3" borderId="0" xfId="0" applyFont="1" applyFill="1" applyAlignment="1">
      <alignment horizontal="justify" vertical="top" readingOrder="1"/>
    </xf>
    <xf numFmtId="39" fontId="1" fillId="0" borderId="3" xfId="0" applyNumberFormat="1" applyFont="1" applyBorder="1" applyAlignment="1">
      <alignment horizontal="center" vertical="center" wrapText="1" readingOrder="1"/>
    </xf>
    <xf numFmtId="39" fontId="1" fillId="0" borderId="3" xfId="0" applyNumberFormat="1" applyFont="1" applyBorder="1" applyAlignment="1">
      <alignment vertical="top" wrapText="1"/>
    </xf>
    <xf numFmtId="0" fontId="9" fillId="0" borderId="3" xfId="0" applyFont="1" applyBorder="1" applyAlignment="1">
      <alignment vertical="top" wrapText="1" readingOrder="1"/>
    </xf>
    <xf numFmtId="0" fontId="6" fillId="2" borderId="0" xfId="0" applyFont="1" applyFill="1" applyAlignment="1">
      <alignment horizontal="left" vertical="center" wrapText="1" readingOrder="1"/>
    </xf>
    <xf numFmtId="0" fontId="4" fillId="0" borderId="0" xfId="0" applyFont="1" applyAlignment="1">
      <alignment horizontal="left" vertical="top" wrapText="1" readingOrder="1"/>
    </xf>
    <xf numFmtId="0" fontId="27" fillId="0" borderId="0" xfId="0" applyFont="1" applyAlignment="1">
      <alignment horizontal="justify" vertical="top" wrapText="1" readingOrder="1"/>
    </xf>
    <xf numFmtId="0" fontId="7" fillId="0" borderId="3" xfId="0" applyFont="1" applyBorder="1" applyAlignment="1">
      <alignment horizontal="center" vertical="center" wrapText="1" readingOrder="1"/>
    </xf>
    <xf numFmtId="164" fontId="1" fillId="0" borderId="3" xfId="0" applyNumberFormat="1" applyFont="1" applyBorder="1" applyAlignment="1">
      <alignment horizontal="center" vertical="center" wrapText="1" readingOrder="1"/>
    </xf>
    <xf numFmtId="0" fontId="2" fillId="2" borderId="0" xfId="0" applyFont="1" applyFill="1" applyAlignment="1">
      <alignment horizontal="center" vertical="center" wrapText="1" readingOrder="1"/>
    </xf>
    <xf numFmtId="0" fontId="3" fillId="0" borderId="1" xfId="0" applyFont="1" applyBorder="1" applyAlignment="1">
      <alignment horizontal="left" vertical="top" wrapText="1" readingOrder="1"/>
    </xf>
    <xf numFmtId="0" fontId="5" fillId="2" borderId="0" xfId="0" applyFont="1" applyFill="1" applyAlignment="1">
      <alignment horizontal="left" vertical="top" wrapText="1" readingOrder="1"/>
    </xf>
    <xf numFmtId="0" fontId="4" fillId="0" borderId="1" xfId="0" applyFont="1" applyBorder="1" applyAlignment="1">
      <alignment horizontal="left" vertical="top" wrapText="1" readingOrder="1"/>
    </xf>
    <xf numFmtId="0" fontId="27" fillId="4" borderId="0" xfId="0" applyFont="1" applyFill="1" applyAlignment="1">
      <alignment horizontal="justify" vertical="top" wrapText="1" readingOrder="1"/>
    </xf>
    <xf numFmtId="0" fontId="1" fillId="0" borderId="3" xfId="0" applyFont="1" applyBorder="1" applyAlignment="1">
      <alignment horizontal="center" vertical="top" wrapText="1"/>
    </xf>
    <xf numFmtId="0" fontId="7" fillId="2" borderId="3" xfId="0" applyFont="1" applyFill="1" applyBorder="1" applyAlignment="1">
      <alignment horizontal="center" vertical="center" wrapText="1" readingOrder="1"/>
    </xf>
    <xf numFmtId="167" fontId="23" fillId="0" borderId="3" xfId="0" applyNumberFormat="1" applyFont="1" applyBorder="1" applyAlignment="1">
      <alignment horizontal="center" vertical="center" wrapText="1" readingOrder="1"/>
    </xf>
    <xf numFmtId="0" fontId="1" fillId="0" borderId="3" xfId="0" applyFont="1" applyBorder="1" applyAlignment="1">
      <alignment horizontal="center" vertical="center" wrapText="1"/>
    </xf>
    <xf numFmtId="165" fontId="23" fillId="0" borderId="3" xfId="0" applyNumberFormat="1" applyFont="1" applyBorder="1" applyAlignment="1">
      <alignment horizontal="center" vertical="center" wrapText="1" readingOrder="1"/>
    </xf>
    <xf numFmtId="0" fontId="12" fillId="0" borderId="0" xfId="0" applyFont="1" applyAlignment="1">
      <alignment horizontal="left" vertical="top" wrapText="1" readingOrder="1"/>
    </xf>
    <xf numFmtId="0" fontId="14" fillId="0" borderId="3" xfId="0" applyFont="1" applyBorder="1" applyAlignment="1">
      <alignment horizontal="center" vertical="center" wrapText="1" readingOrder="1"/>
    </xf>
    <xf numFmtId="0" fontId="13" fillId="2" borderId="0" xfId="0" applyFont="1" applyFill="1" applyAlignment="1">
      <alignment horizontal="left" vertical="center" wrapText="1" readingOrder="1"/>
    </xf>
    <xf numFmtId="0" fontId="6" fillId="0" borderId="3" xfId="0" applyFont="1" applyBorder="1" applyAlignment="1">
      <alignment horizontal="center" vertical="center" wrapText="1" readingOrder="1"/>
    </xf>
    <xf numFmtId="0" fontId="11" fillId="0" borderId="3" xfId="0" applyFont="1" applyBorder="1" applyAlignment="1">
      <alignment horizontal="center" vertical="top" wrapText="1"/>
    </xf>
    <xf numFmtId="49" fontId="25" fillId="4" borderId="3" xfId="0" applyNumberFormat="1" applyFont="1" applyFill="1" applyBorder="1" applyAlignment="1">
      <alignment horizontal="center" vertical="center" wrapText="1" readingOrder="1"/>
    </xf>
    <xf numFmtId="49" fontId="26" fillId="4" borderId="3" xfId="0" applyNumberFormat="1" applyFont="1" applyFill="1" applyBorder="1" applyAlignment="1">
      <alignment horizontal="center" vertical="center" wrapText="1"/>
    </xf>
    <xf numFmtId="166" fontId="25" fillId="4" borderId="3" xfId="0" applyNumberFormat="1" applyFont="1" applyFill="1" applyBorder="1" applyAlignment="1">
      <alignment horizontal="center" vertical="center" wrapText="1" readingOrder="1"/>
    </xf>
    <xf numFmtId="0" fontId="26" fillId="4" borderId="3" xfId="0" applyFont="1" applyFill="1" applyBorder="1" applyAlignment="1">
      <alignment horizontal="center" vertical="center" wrapText="1"/>
    </xf>
    <xf numFmtId="10" fontId="25" fillId="4" borderId="3" xfId="0" applyNumberFormat="1" applyFont="1" applyFill="1" applyBorder="1" applyAlignment="1">
      <alignment horizontal="center" vertical="center" wrapText="1" readingOrder="1"/>
    </xf>
    <xf numFmtId="10" fontId="26" fillId="4" borderId="3" xfId="0" applyNumberFormat="1" applyFont="1" applyFill="1" applyBorder="1" applyAlignment="1">
      <alignment horizontal="center" vertical="center" wrapText="1"/>
    </xf>
    <xf numFmtId="9" fontId="25" fillId="4" borderId="3" xfId="1" applyFont="1" applyFill="1" applyBorder="1" applyAlignment="1">
      <alignment horizontal="center" vertical="center" wrapText="1" readingOrder="1"/>
    </xf>
    <xf numFmtId="9" fontId="26" fillId="4" borderId="3" xfId="1" applyFont="1" applyFill="1" applyBorder="1" applyAlignment="1">
      <alignment horizontal="center" vertical="center" wrapText="1"/>
    </xf>
    <xf numFmtId="0" fontId="7" fillId="2" borderId="1" xfId="0" applyFont="1" applyFill="1" applyBorder="1" applyAlignment="1">
      <alignment horizontal="center" vertical="center" wrapText="1" readingOrder="1"/>
    </xf>
    <xf numFmtId="0" fontId="9" fillId="0" borderId="1" xfId="0" applyFont="1" applyBorder="1" applyAlignment="1">
      <alignment horizontal="center" vertical="top" wrapText="1" readingOrder="1"/>
    </xf>
    <xf numFmtId="0" fontId="6" fillId="2" borderId="2" xfId="0" applyFont="1" applyFill="1" applyBorder="1" applyAlignment="1">
      <alignment horizontal="left" vertical="top" wrapText="1" readingOrder="1"/>
    </xf>
    <xf numFmtId="0" fontId="23" fillId="0" borderId="9" xfId="0" applyFont="1" applyBorder="1" applyAlignment="1">
      <alignment horizontal="left" vertical="center" wrapText="1" readingOrder="1"/>
    </xf>
    <xf numFmtId="0" fontId="23" fillId="0" borderId="11" xfId="0" applyFont="1" applyBorder="1" applyAlignment="1">
      <alignment horizontal="left" vertical="center" wrapText="1" readingOrder="1"/>
    </xf>
    <xf numFmtId="0" fontId="23" fillId="0" borderId="10" xfId="0" applyFont="1" applyBorder="1" applyAlignment="1">
      <alignment horizontal="left" vertical="center" wrapText="1" readingOrder="1"/>
    </xf>
    <xf numFmtId="0" fontId="23" fillId="0" borderId="9" xfId="0" applyFont="1" applyBorder="1" applyAlignment="1">
      <alignment horizontal="center" vertical="center" wrapText="1" readingOrder="1"/>
    </xf>
    <xf numFmtId="0" fontId="23" fillId="0" borderId="11" xfId="0" applyFont="1" applyBorder="1" applyAlignment="1">
      <alignment horizontal="center" vertical="center" wrapText="1" readingOrder="1"/>
    </xf>
    <xf numFmtId="0" fontId="23" fillId="0" borderId="10" xfId="0" applyFont="1" applyBorder="1" applyAlignment="1">
      <alignment horizontal="center" vertical="center" wrapText="1" readingOrder="1"/>
    </xf>
    <xf numFmtId="170" fontId="1" fillId="0" borderId="9" xfId="0" applyNumberFormat="1" applyFont="1" applyBorder="1" applyAlignment="1">
      <alignment horizontal="center" vertical="center" wrapText="1"/>
    </xf>
    <xf numFmtId="170" fontId="1" fillId="0" borderId="10" xfId="0" applyNumberFormat="1" applyFont="1" applyBorder="1" applyAlignment="1">
      <alignment horizontal="center" vertical="center" wrapText="1"/>
    </xf>
    <xf numFmtId="37" fontId="23" fillId="0" borderId="9" xfId="0" applyNumberFormat="1" applyFont="1" applyBorder="1" applyAlignment="1">
      <alignment horizontal="center" vertical="center" wrapText="1" readingOrder="1"/>
    </xf>
    <xf numFmtId="37" fontId="23" fillId="0" borderId="10" xfId="0" applyNumberFormat="1" applyFont="1" applyBorder="1" applyAlignment="1">
      <alignment horizontal="center" vertical="center" wrapText="1" readingOrder="1"/>
    </xf>
    <xf numFmtId="170" fontId="23" fillId="0" borderId="9" xfId="0" applyNumberFormat="1" applyFont="1" applyBorder="1" applyAlignment="1">
      <alignment horizontal="center" vertical="center" wrapText="1" readingOrder="1"/>
    </xf>
    <xf numFmtId="170" fontId="23" fillId="0" borderId="10" xfId="0" applyNumberFormat="1" applyFont="1" applyBorder="1" applyAlignment="1">
      <alignment horizontal="center" vertical="center" wrapText="1" readingOrder="1"/>
    </xf>
    <xf numFmtId="0" fontId="8" fillId="0" borderId="1" xfId="0" applyFont="1" applyBorder="1" applyAlignment="1">
      <alignment horizontal="center" vertical="center" wrapText="1" readingOrder="1"/>
    </xf>
    <xf numFmtId="164" fontId="28" fillId="0" borderId="1" xfId="0" applyNumberFormat="1" applyFont="1" applyBorder="1" applyAlignment="1">
      <alignment horizontal="center" vertical="center" wrapText="1" readingOrder="1"/>
    </xf>
    <xf numFmtId="0" fontId="7" fillId="0" borderId="1" xfId="0" applyFont="1" applyBorder="1" applyAlignment="1">
      <alignment horizontal="center" vertical="center" wrapText="1" readingOrder="1"/>
    </xf>
    <xf numFmtId="4" fontId="28" fillId="0" borderId="1" xfId="0" applyNumberFormat="1" applyFont="1" applyBorder="1" applyAlignment="1">
      <alignment horizontal="center" vertical="center" wrapText="1" readingOrder="1"/>
    </xf>
    <xf numFmtId="4" fontId="28" fillId="0" borderId="1" xfId="0" applyNumberFormat="1" applyFont="1" applyBorder="1" applyAlignment="1">
      <alignment vertical="top" wrapText="1"/>
    </xf>
    <xf numFmtId="0" fontId="3" fillId="0" borderId="0" xfId="0" applyFont="1" applyAlignment="1">
      <alignment horizontal="center" vertical="top"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204"/>
  <sheetViews>
    <sheetView showGridLines="0" tabSelected="1" view="pageBreakPreview" zoomScale="110" zoomScaleNormal="68" zoomScaleSheetLayoutView="110" workbookViewId="0">
      <selection activeCell="U3" sqref="U3:BE3"/>
    </sheetView>
  </sheetViews>
  <sheetFormatPr baseColWidth="10" defaultColWidth="11.42578125" defaultRowHeight="15" x14ac:dyDescent="0.25"/>
  <cols>
    <col min="1" max="13" width="1.140625" customWidth="1"/>
    <col min="14" max="14" width="12.5703125" customWidth="1"/>
    <col min="15" max="15" width="0.42578125" customWidth="1"/>
    <col min="16" max="16" width="5.7109375" customWidth="1"/>
    <col min="17" max="17" width="0.140625" customWidth="1"/>
    <col min="18" max="18" width="0.28515625" customWidth="1"/>
    <col min="19" max="19" width="2.28515625" customWidth="1"/>
    <col min="20" max="20" width="0.140625" customWidth="1"/>
    <col min="21" max="21" width="3.42578125" customWidth="1"/>
    <col min="22" max="22" width="6.28515625" customWidth="1"/>
    <col min="23" max="23" width="0.28515625" customWidth="1"/>
    <col min="24" max="24" width="8" customWidth="1"/>
    <col min="25" max="25" width="0.5703125" customWidth="1"/>
    <col min="26" max="26" width="0.140625" customWidth="1"/>
    <col min="27" max="27" width="6.5703125" customWidth="1"/>
    <col min="28" max="28" width="11.7109375" customWidth="1"/>
    <col min="29" max="29" width="8.5703125" customWidth="1"/>
    <col min="30" max="30" width="6.5703125" customWidth="1"/>
    <col min="31" max="31" width="20.7109375" customWidth="1"/>
    <col min="32" max="32" width="1.85546875" customWidth="1"/>
    <col min="33" max="33" width="12.7109375" customWidth="1"/>
    <col min="34" max="34" width="2.85546875" customWidth="1"/>
    <col min="35" max="35" width="14" customWidth="1"/>
    <col min="36" max="36" width="3.5703125" customWidth="1"/>
    <col min="37" max="37" width="4.7109375" customWidth="1"/>
    <col min="38" max="38" width="6.140625" customWidth="1"/>
    <col min="39" max="40" width="0.140625" customWidth="1"/>
    <col min="41" max="49" width="0" hidden="1" customWidth="1"/>
    <col min="50" max="52" width="0.140625" customWidth="1"/>
    <col min="53" max="54" width="0" hidden="1" customWidth="1"/>
    <col min="55" max="55" width="0.28515625" customWidth="1"/>
    <col min="56" max="56" width="0.140625" customWidth="1"/>
    <col min="57" max="57" width="4.42578125" customWidth="1"/>
    <col min="58" max="58" width="13.28515625" customWidth="1"/>
    <col min="59" max="59" width="19.42578125" customWidth="1"/>
    <col min="60" max="68" width="13.28515625" customWidth="1"/>
  </cols>
  <sheetData>
    <row r="1" spans="1:58" ht="19.5" customHeight="1" x14ac:dyDescent="0.25">
      <c r="A1" s="114" t="s">
        <v>174</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row>
    <row r="2" spans="1:58" ht="16.5" x14ac:dyDescent="0.25">
      <c r="A2" s="115" t="s">
        <v>0</v>
      </c>
      <c r="B2" s="115"/>
      <c r="C2" s="115"/>
      <c r="D2" s="115"/>
      <c r="E2" s="115"/>
      <c r="F2" s="115"/>
      <c r="G2" s="115"/>
      <c r="H2" s="115"/>
      <c r="I2" s="115"/>
      <c r="J2" s="115"/>
      <c r="K2" s="115"/>
      <c r="L2" s="115"/>
      <c r="M2" s="115"/>
      <c r="N2" s="115"/>
      <c r="O2" s="115"/>
      <c r="P2" s="115"/>
      <c r="Q2" s="115"/>
      <c r="R2" s="115"/>
      <c r="S2" s="115"/>
      <c r="T2" s="115"/>
      <c r="U2" s="117" t="s">
        <v>32</v>
      </c>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row>
    <row r="3" spans="1:58" ht="16.5" x14ac:dyDescent="0.25">
      <c r="A3" s="115" t="s">
        <v>1</v>
      </c>
      <c r="B3" s="115"/>
      <c r="C3" s="115"/>
      <c r="D3" s="115"/>
      <c r="E3" s="115"/>
      <c r="F3" s="115"/>
      <c r="G3" s="115"/>
      <c r="H3" s="115"/>
      <c r="I3" s="115"/>
      <c r="J3" s="115"/>
      <c r="K3" s="115"/>
      <c r="L3" s="115"/>
      <c r="M3" s="115"/>
      <c r="N3" s="115"/>
      <c r="O3" s="115"/>
      <c r="P3" s="115"/>
      <c r="Q3" s="115"/>
      <c r="R3" s="115"/>
      <c r="S3" s="115"/>
      <c r="T3" s="115"/>
      <c r="U3" s="117" t="s">
        <v>33</v>
      </c>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row>
    <row r="4" spans="1:58" ht="16.5" x14ac:dyDescent="0.25">
      <c r="A4" s="115" t="s">
        <v>2</v>
      </c>
      <c r="B4" s="115"/>
      <c r="C4" s="115"/>
      <c r="D4" s="115"/>
      <c r="E4" s="115"/>
      <c r="F4" s="115"/>
      <c r="G4" s="115"/>
      <c r="H4" s="115"/>
      <c r="I4" s="115"/>
      <c r="J4" s="115"/>
      <c r="K4" s="115"/>
      <c r="L4" s="115"/>
      <c r="M4" s="115"/>
      <c r="N4" s="115"/>
      <c r="O4" s="115"/>
      <c r="P4" s="115"/>
      <c r="Q4" s="115"/>
      <c r="R4" s="115"/>
      <c r="S4" s="115"/>
      <c r="T4" s="115"/>
      <c r="U4" s="117" t="s">
        <v>34</v>
      </c>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row>
    <row r="5" spans="1:58" x14ac:dyDescent="0.25">
      <c r="A5" s="116" t="s">
        <v>3</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row>
    <row r="6" spans="1:58" ht="18" customHeight="1" x14ac:dyDescent="0.25">
      <c r="A6" s="34" t="s">
        <v>4</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row>
    <row r="7" spans="1:58" ht="47.25" customHeight="1" x14ac:dyDescent="0.25">
      <c r="A7" s="118" t="s">
        <v>114</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row>
    <row r="8" spans="1:58" ht="19.5" customHeight="1" x14ac:dyDescent="0.25">
      <c r="A8" s="34" t="s">
        <v>5</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row>
    <row r="9" spans="1:58" ht="47.25" customHeight="1" x14ac:dyDescent="0.25">
      <c r="A9" s="118" t="s">
        <v>115</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row>
    <row r="10" spans="1:58" ht="17.25" customHeight="1" x14ac:dyDescent="0.25">
      <c r="A10" s="49" t="s">
        <v>6</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8" ht="17.25" customHeight="1" x14ac:dyDescent="0.25">
      <c r="A11" s="34" t="s">
        <v>7</v>
      </c>
      <c r="B11" s="34"/>
      <c r="C11" s="34"/>
      <c r="D11" s="34"/>
      <c r="E11" s="34"/>
      <c r="F11" s="34"/>
      <c r="G11" s="34"/>
      <c r="H11" s="34"/>
      <c r="I11" s="34"/>
      <c r="J11" s="34"/>
      <c r="K11" s="34"/>
      <c r="L11" s="34"/>
      <c r="M11" s="34"/>
      <c r="N11" s="34"/>
      <c r="O11" s="34"/>
      <c r="P11" s="34"/>
      <c r="Q11" s="34"/>
      <c r="R11" s="1"/>
      <c r="S11" s="110" t="s">
        <v>8</v>
      </c>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row>
    <row r="12" spans="1:58" ht="16.5" x14ac:dyDescent="0.25">
      <c r="A12" s="34" t="s">
        <v>9</v>
      </c>
      <c r="B12" s="34"/>
      <c r="C12" s="34"/>
      <c r="D12" s="34"/>
      <c r="E12" s="34"/>
      <c r="F12" s="34"/>
      <c r="G12" s="34"/>
      <c r="H12" s="34"/>
      <c r="I12" s="34"/>
      <c r="J12" s="34"/>
      <c r="K12" s="34"/>
      <c r="L12" s="34"/>
      <c r="M12" s="34"/>
      <c r="N12" s="34"/>
      <c r="O12" s="34"/>
      <c r="P12" s="34"/>
      <c r="Q12" s="34"/>
      <c r="S12" s="110" t="s">
        <v>35</v>
      </c>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row>
    <row r="13" spans="1:58" x14ac:dyDescent="0.25">
      <c r="A13" s="34" t="s">
        <v>10</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row>
    <row r="14" spans="1:58" ht="26.25" customHeight="1" x14ac:dyDescent="0.25">
      <c r="A14" s="111" t="s">
        <v>36</v>
      </c>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2"/>
    </row>
    <row r="15" spans="1:58" ht="16.5" customHeight="1" x14ac:dyDescent="0.25">
      <c r="A15" s="109" t="s">
        <v>60</v>
      </c>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row>
    <row r="16" spans="1:58" ht="19.5" customHeight="1" x14ac:dyDescent="0.25">
      <c r="A16" s="34" t="s">
        <v>11</v>
      </c>
      <c r="B16" s="34"/>
      <c r="C16" s="34"/>
      <c r="D16" s="34"/>
      <c r="E16" s="34"/>
      <c r="F16" s="34"/>
      <c r="G16" s="34"/>
      <c r="H16" s="34"/>
      <c r="I16" s="34"/>
      <c r="J16" s="34"/>
      <c r="K16" s="34"/>
      <c r="L16" s="34"/>
      <c r="M16" s="34"/>
      <c r="N16" s="34"/>
      <c r="O16" s="34"/>
      <c r="P16" s="34"/>
      <c r="Q16" s="34"/>
      <c r="S16" s="110" t="s">
        <v>37</v>
      </c>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row>
    <row r="17" spans="1:57" ht="21.75" customHeight="1" x14ac:dyDescent="0.25">
      <c r="A17" s="69" t="s">
        <v>12</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row>
    <row r="18" spans="1:57" ht="51.75" customHeight="1" x14ac:dyDescent="0.25">
      <c r="A18" s="111" t="s">
        <v>130</v>
      </c>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row>
    <row r="19" spans="1:57" x14ac:dyDescent="0.25">
      <c r="A19" s="69" t="s">
        <v>13</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row>
    <row r="20" spans="1:57" ht="27.75" customHeight="1" x14ac:dyDescent="0.25">
      <c r="A20" s="111" t="s">
        <v>38</v>
      </c>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row>
    <row r="21" spans="1:57" ht="18.75" customHeight="1" x14ac:dyDescent="0.25">
      <c r="A21" s="69" t="s">
        <v>14</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row>
    <row r="22" spans="1:57" ht="39.75" customHeight="1" x14ac:dyDescent="0.25">
      <c r="A22" s="111" t="s">
        <v>131</v>
      </c>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row>
    <row r="23" spans="1:57" x14ac:dyDescent="0.25">
      <c r="A23" s="49" t="s">
        <v>61</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x14ac:dyDescent="0.25">
      <c r="A24" s="112" t="s">
        <v>15</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row>
    <row r="25" spans="1:57" x14ac:dyDescent="0.25">
      <c r="A25" s="73" t="s">
        <v>16</v>
      </c>
      <c r="B25" s="73"/>
      <c r="C25" s="73"/>
      <c r="D25" s="73"/>
      <c r="E25" s="73"/>
      <c r="F25" s="73"/>
      <c r="G25" s="73"/>
      <c r="H25" s="73"/>
      <c r="I25" s="73"/>
      <c r="J25" s="73"/>
      <c r="K25" s="73"/>
      <c r="L25" s="73"/>
      <c r="M25" s="73"/>
      <c r="N25" s="73"/>
      <c r="O25" s="73"/>
      <c r="P25" s="73"/>
      <c r="Q25" s="73"/>
      <c r="R25" s="73"/>
      <c r="S25" s="73"/>
      <c r="T25" s="73"/>
      <c r="U25" s="73"/>
      <c r="V25" s="73"/>
      <c r="W25" s="73"/>
      <c r="X25" s="73" t="s">
        <v>17</v>
      </c>
      <c r="Y25" s="71"/>
      <c r="Z25" s="71"/>
      <c r="AA25" s="71"/>
      <c r="AB25" s="71"/>
      <c r="AC25" s="71"/>
      <c r="AD25" s="73" t="s">
        <v>18</v>
      </c>
      <c r="AE25" s="71"/>
      <c r="AF25" s="71"/>
      <c r="AG25" s="71"/>
      <c r="AH25" s="71"/>
      <c r="AI25" s="73" t="s">
        <v>19</v>
      </c>
      <c r="AJ25" s="73"/>
      <c r="AK25" s="73"/>
      <c r="AL25" s="73"/>
      <c r="AM25" s="73"/>
      <c r="AN25" s="73"/>
      <c r="AO25" s="73"/>
      <c r="AP25" s="73"/>
      <c r="AQ25" s="73"/>
      <c r="AR25" s="73"/>
      <c r="AS25" s="73"/>
      <c r="AT25" s="73"/>
      <c r="AU25" s="73"/>
      <c r="AV25" s="73"/>
      <c r="AW25" s="73"/>
      <c r="AX25" s="73"/>
      <c r="AY25" s="73"/>
      <c r="AZ25" s="73"/>
      <c r="BA25" s="73"/>
      <c r="BB25" s="73"/>
      <c r="BC25" s="73"/>
      <c r="BD25" s="73"/>
      <c r="BE25" s="73"/>
    </row>
    <row r="26" spans="1:57" x14ac:dyDescent="0.25">
      <c r="A26" s="106">
        <v>14094366</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v>20052539.350000001</v>
      </c>
      <c r="Y26" s="107"/>
      <c r="Z26" s="107"/>
      <c r="AA26" s="107"/>
      <c r="AB26" s="107"/>
      <c r="AC26" s="107"/>
      <c r="AD26" s="106">
        <v>7440174.25</v>
      </c>
      <c r="AE26" s="107"/>
      <c r="AF26" s="107"/>
      <c r="AG26" s="107"/>
      <c r="AH26" s="107"/>
      <c r="AI26" s="113">
        <f>AD26/X26</f>
        <v>0.37103401819281306</v>
      </c>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row>
    <row r="27" spans="1:57" x14ac:dyDescent="0.25">
      <c r="A27" s="120" t="s">
        <v>20</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row>
    <row r="28" spans="1:57" ht="18" customHeight="1" x14ac:dyDescent="0.25">
      <c r="A28" s="119"/>
      <c r="B28" s="119"/>
      <c r="C28" s="119"/>
      <c r="D28" s="119"/>
      <c r="E28" s="119"/>
      <c r="F28" s="119"/>
      <c r="G28" s="119"/>
      <c r="H28" s="119"/>
      <c r="I28" s="119"/>
      <c r="J28" s="119"/>
      <c r="K28" s="119"/>
      <c r="L28" s="119"/>
      <c r="M28" s="119"/>
      <c r="N28" s="119"/>
      <c r="O28" s="119"/>
      <c r="P28" s="108" t="s">
        <v>21</v>
      </c>
      <c r="Q28" s="71"/>
      <c r="R28" s="71"/>
      <c r="S28" s="71"/>
      <c r="T28" s="71"/>
      <c r="U28" s="71"/>
      <c r="V28" s="71"/>
      <c r="W28" s="70" t="s">
        <v>22</v>
      </c>
      <c r="X28" s="71"/>
      <c r="Y28" s="71"/>
      <c r="Z28" s="71"/>
      <c r="AA28" s="71"/>
      <c r="AB28" s="71"/>
      <c r="AC28" s="70" t="s">
        <v>79</v>
      </c>
      <c r="AD28" s="71"/>
      <c r="AE28" s="71"/>
      <c r="AF28" s="71"/>
      <c r="AG28" s="70" t="s">
        <v>165</v>
      </c>
      <c r="AH28" s="71"/>
      <c r="AI28" s="71"/>
      <c r="AJ28" s="70" t="s">
        <v>23</v>
      </c>
      <c r="AK28" s="71"/>
      <c r="AL28" s="71"/>
      <c r="AM28" s="71"/>
      <c r="AN28" s="71"/>
      <c r="AO28" s="71"/>
      <c r="AP28" s="71"/>
      <c r="AQ28" s="71"/>
      <c r="AR28" s="71"/>
      <c r="AS28" s="71"/>
      <c r="AT28" s="71"/>
      <c r="AU28" s="71"/>
      <c r="AV28" s="71"/>
      <c r="AW28" s="71"/>
      <c r="AX28" s="71"/>
      <c r="AY28" s="71"/>
      <c r="AZ28" s="71"/>
      <c r="BA28" s="71"/>
      <c r="BB28" s="71"/>
      <c r="BC28" s="71"/>
      <c r="BD28" s="71"/>
      <c r="BE28" s="71"/>
    </row>
    <row r="29" spans="1:57" ht="54.75" customHeight="1" x14ac:dyDescent="0.25">
      <c r="A29" s="70" t="s">
        <v>24</v>
      </c>
      <c r="B29" s="70"/>
      <c r="C29" s="70"/>
      <c r="D29" s="70"/>
      <c r="E29" s="70"/>
      <c r="F29" s="70"/>
      <c r="G29" s="70"/>
      <c r="H29" s="70"/>
      <c r="I29" s="70"/>
      <c r="J29" s="70"/>
      <c r="K29" s="70"/>
      <c r="L29" s="70"/>
      <c r="M29" s="70"/>
      <c r="N29" s="70"/>
      <c r="O29" s="70"/>
      <c r="P29" s="70" t="s">
        <v>25</v>
      </c>
      <c r="Q29" s="71"/>
      <c r="R29" s="71"/>
      <c r="S29" s="71"/>
      <c r="T29" s="71"/>
      <c r="U29" s="71"/>
      <c r="V29" s="71"/>
      <c r="W29" s="70" t="s">
        <v>26</v>
      </c>
      <c r="X29" s="71"/>
      <c r="Y29" s="70" t="s">
        <v>27</v>
      </c>
      <c r="Z29" s="71"/>
      <c r="AA29" s="71"/>
      <c r="AB29" s="71"/>
      <c r="AC29" s="70" t="s">
        <v>142</v>
      </c>
      <c r="AD29" s="71"/>
      <c r="AE29" s="70" t="s">
        <v>145</v>
      </c>
      <c r="AF29" s="71"/>
      <c r="AG29" s="8" t="s">
        <v>146</v>
      </c>
      <c r="AH29" s="70" t="s">
        <v>147</v>
      </c>
      <c r="AI29" s="71"/>
      <c r="AJ29" s="70" t="s">
        <v>70</v>
      </c>
      <c r="AK29" s="71"/>
      <c r="AL29" s="70" t="s">
        <v>28</v>
      </c>
      <c r="AM29" s="71"/>
      <c r="AN29" s="71"/>
      <c r="AO29" s="71"/>
      <c r="AP29" s="71"/>
      <c r="AQ29" s="71"/>
      <c r="AR29" s="71"/>
      <c r="AS29" s="71"/>
      <c r="AT29" s="71"/>
      <c r="AU29" s="71"/>
      <c r="AV29" s="71"/>
      <c r="AW29" s="71"/>
      <c r="AX29" s="71"/>
      <c r="AY29" s="71"/>
      <c r="AZ29" s="71"/>
      <c r="BA29" s="71"/>
      <c r="BB29" s="71"/>
      <c r="BC29" s="71"/>
      <c r="BD29" s="71"/>
      <c r="BE29" s="71"/>
    </row>
    <row r="30" spans="1:57" ht="75" customHeight="1" x14ac:dyDescent="0.25">
      <c r="A30" s="76" t="s">
        <v>132</v>
      </c>
      <c r="B30" s="76"/>
      <c r="C30" s="76"/>
      <c r="D30" s="76"/>
      <c r="E30" s="76"/>
      <c r="F30" s="76"/>
      <c r="G30" s="76"/>
      <c r="H30" s="76"/>
      <c r="I30" s="76"/>
      <c r="J30" s="76"/>
      <c r="K30" s="76"/>
      <c r="L30" s="76"/>
      <c r="M30" s="76"/>
      <c r="N30" s="76"/>
      <c r="O30" s="76"/>
      <c r="P30" s="76" t="s">
        <v>78</v>
      </c>
      <c r="Q30" s="78"/>
      <c r="R30" s="78"/>
      <c r="S30" s="78"/>
      <c r="T30" s="78"/>
      <c r="U30" s="78"/>
      <c r="V30" s="78"/>
      <c r="W30" s="123">
        <v>102</v>
      </c>
      <c r="X30" s="122"/>
      <c r="Y30" s="63">
        <f>1825000+852000</f>
        <v>2677000</v>
      </c>
      <c r="Z30" s="64"/>
      <c r="AA30" s="64"/>
      <c r="AB30" s="64"/>
      <c r="AC30" s="61">
        <v>35</v>
      </c>
      <c r="AD30" s="62"/>
      <c r="AE30" s="63">
        <v>823100</v>
      </c>
      <c r="AF30" s="64"/>
      <c r="AG30" s="23">
        <v>32</v>
      </c>
      <c r="AH30" s="63">
        <v>200117</v>
      </c>
      <c r="AI30" s="64"/>
      <c r="AJ30" s="65">
        <f>AG30/AC30</f>
        <v>0.91428571428571426</v>
      </c>
      <c r="AK30" s="66"/>
      <c r="AL30" s="65">
        <f>AH30/AE30</f>
        <v>0.2431259871218564</v>
      </c>
      <c r="AM30" s="66"/>
      <c r="AN30" s="66"/>
      <c r="AO30" s="66"/>
      <c r="AP30" s="66"/>
      <c r="AQ30" s="66"/>
      <c r="AR30" s="66"/>
      <c r="AS30" s="66"/>
      <c r="AT30" s="66"/>
      <c r="AU30" s="66"/>
      <c r="AV30" s="66"/>
      <c r="AW30" s="66"/>
      <c r="AX30" s="66"/>
      <c r="AY30" s="66"/>
      <c r="AZ30" s="66"/>
      <c r="BA30" s="66"/>
      <c r="BB30" s="66"/>
      <c r="BC30" s="66"/>
      <c r="BD30" s="66"/>
      <c r="BE30" s="66"/>
    </row>
    <row r="31" spans="1:57" ht="117.75" customHeight="1" x14ac:dyDescent="0.25">
      <c r="A31" s="76" t="s">
        <v>76</v>
      </c>
      <c r="B31" s="76"/>
      <c r="C31" s="76"/>
      <c r="D31" s="76"/>
      <c r="E31" s="76"/>
      <c r="F31" s="76"/>
      <c r="G31" s="76"/>
      <c r="H31" s="76"/>
      <c r="I31" s="76"/>
      <c r="J31" s="76"/>
      <c r="K31" s="76"/>
      <c r="L31" s="76"/>
      <c r="M31" s="76"/>
      <c r="N31" s="76"/>
      <c r="O31" s="76"/>
      <c r="P31" s="76" t="s">
        <v>77</v>
      </c>
      <c r="Q31" s="78"/>
      <c r="R31" s="78"/>
      <c r="S31" s="78"/>
      <c r="T31" s="78"/>
      <c r="U31" s="78"/>
      <c r="V31" s="78"/>
      <c r="W31" s="79" t="s">
        <v>143</v>
      </c>
      <c r="X31" s="80"/>
      <c r="Y31" s="63">
        <f>11118173.35+600000+460000</f>
        <v>12178173.35</v>
      </c>
      <c r="Z31" s="64"/>
      <c r="AA31" s="64"/>
      <c r="AB31" s="64"/>
      <c r="AC31" s="121">
        <v>1275</v>
      </c>
      <c r="AD31" s="122"/>
      <c r="AE31" s="63">
        <v>875000</v>
      </c>
      <c r="AF31" s="64"/>
      <c r="AG31" s="23">
        <v>1575</v>
      </c>
      <c r="AH31" s="63">
        <v>6600747.4400000004</v>
      </c>
      <c r="AI31" s="64"/>
      <c r="AJ31" s="65">
        <f>AG31/AC31</f>
        <v>1.2352941176470589</v>
      </c>
      <c r="AK31" s="66"/>
      <c r="AL31" s="65">
        <f>AH31/AE31</f>
        <v>7.5437113600000005</v>
      </c>
      <c r="AM31" s="66"/>
      <c r="AN31" s="66"/>
      <c r="AO31" s="66"/>
      <c r="AP31" s="66"/>
      <c r="AQ31" s="66"/>
      <c r="AR31" s="66"/>
      <c r="AS31" s="66"/>
      <c r="AT31" s="66"/>
      <c r="AU31" s="66"/>
      <c r="AV31" s="66"/>
      <c r="AW31" s="66"/>
      <c r="AX31" s="66"/>
      <c r="AY31" s="66"/>
      <c r="AZ31" s="66"/>
      <c r="BA31" s="66"/>
      <c r="BB31" s="66"/>
      <c r="BC31" s="66"/>
      <c r="BD31" s="66"/>
      <c r="BE31" s="66"/>
    </row>
    <row r="32" spans="1:57" ht="93" customHeight="1" x14ac:dyDescent="0.25">
      <c r="A32" s="76" t="s">
        <v>80</v>
      </c>
      <c r="B32" s="76"/>
      <c r="C32" s="76"/>
      <c r="D32" s="76"/>
      <c r="E32" s="76"/>
      <c r="F32" s="76"/>
      <c r="G32" s="76"/>
      <c r="H32" s="76"/>
      <c r="I32" s="76"/>
      <c r="J32" s="76"/>
      <c r="K32" s="76"/>
      <c r="L32" s="76"/>
      <c r="M32" s="76"/>
      <c r="N32" s="76"/>
      <c r="O32" s="76"/>
      <c r="P32" s="76" t="s">
        <v>75</v>
      </c>
      <c r="Q32" s="78"/>
      <c r="R32" s="78"/>
      <c r="S32" s="78"/>
      <c r="T32" s="78"/>
      <c r="U32" s="78"/>
      <c r="V32" s="78"/>
      <c r="W32" s="123">
        <v>47</v>
      </c>
      <c r="X32" s="122"/>
      <c r="Y32" s="63">
        <v>2500000</v>
      </c>
      <c r="Z32" s="64"/>
      <c r="AA32" s="64"/>
      <c r="AB32" s="64"/>
      <c r="AC32" s="61">
        <v>12</v>
      </c>
      <c r="AD32" s="62"/>
      <c r="AE32" s="63">
        <v>750000</v>
      </c>
      <c r="AF32" s="64"/>
      <c r="AG32" s="23">
        <v>10</v>
      </c>
      <c r="AH32" s="63">
        <v>91160</v>
      </c>
      <c r="AI32" s="64"/>
      <c r="AJ32" s="65">
        <f>+AG32/AC32</f>
        <v>0.83333333333333337</v>
      </c>
      <c r="AK32" s="66"/>
      <c r="AL32" s="65">
        <f>AH32/AE32</f>
        <v>0.12154666666666666</v>
      </c>
      <c r="AM32" s="66"/>
      <c r="AN32" s="66"/>
      <c r="AO32" s="66"/>
      <c r="AP32" s="66"/>
      <c r="AQ32" s="66"/>
      <c r="AR32" s="66"/>
      <c r="AS32" s="66"/>
      <c r="AT32" s="66"/>
      <c r="AU32" s="66"/>
      <c r="AV32" s="66"/>
      <c r="AW32" s="66"/>
      <c r="AX32" s="66"/>
      <c r="AY32" s="66"/>
      <c r="AZ32" s="66"/>
      <c r="BA32" s="66"/>
      <c r="BB32" s="66"/>
      <c r="BC32" s="66"/>
      <c r="BD32" s="66"/>
      <c r="BE32" s="66"/>
    </row>
    <row r="33" spans="1:57" ht="17.100000000000001" customHeight="1" x14ac:dyDescent="0.25">
      <c r="A33" s="49" t="s">
        <v>62</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37.5" customHeight="1" x14ac:dyDescent="0.25">
      <c r="A34" s="33" t="s">
        <v>81</v>
      </c>
      <c r="B34" s="33"/>
      <c r="C34" s="33"/>
      <c r="D34" s="33"/>
      <c r="E34" s="33"/>
      <c r="F34" s="33"/>
      <c r="G34" s="33"/>
      <c r="H34" s="33"/>
      <c r="I34" s="33"/>
      <c r="J34" s="33"/>
      <c r="K34" s="33"/>
      <c r="L34" s="33"/>
      <c r="M34" s="33"/>
      <c r="N34" s="33"/>
      <c r="O34" s="33"/>
      <c r="P34" s="33"/>
      <c r="Q34" s="33"/>
      <c r="R34" s="33"/>
      <c r="S34" s="33"/>
      <c r="T34" s="33"/>
      <c r="U34" s="33"/>
      <c r="V34" s="67" t="s">
        <v>40</v>
      </c>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row>
    <row r="35" spans="1:57" ht="18.600000000000001" customHeight="1" x14ac:dyDescent="0.25">
      <c r="A35" s="34" t="s">
        <v>29</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row>
    <row r="36" spans="1:57" ht="33.75" customHeight="1" x14ac:dyDescent="0.25">
      <c r="A36" s="35" t="s">
        <v>84</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row>
    <row r="37" spans="1:57" ht="17.25" customHeight="1" x14ac:dyDescent="0.25">
      <c r="A37" s="34" t="s">
        <v>30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row>
    <row r="38" spans="1:57" ht="150" customHeight="1" x14ac:dyDescent="0.25">
      <c r="A38" s="68" t="s">
        <v>200</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row>
    <row r="39" spans="1:57" ht="269.25" customHeight="1" x14ac:dyDescent="0.25">
      <c r="A39" s="68" t="s">
        <v>199</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row>
    <row r="40" spans="1:57" ht="20.85" customHeight="1" x14ac:dyDescent="0.25">
      <c r="A40" s="69" t="s">
        <v>31</v>
      </c>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row>
    <row r="41" spans="1:57" ht="22.5" customHeight="1" x14ac:dyDescent="0.25">
      <c r="A41" s="68" t="s">
        <v>167</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row>
    <row r="42" spans="1:57" ht="38.25" customHeight="1" x14ac:dyDescent="0.25">
      <c r="A42" s="33" t="s">
        <v>82</v>
      </c>
      <c r="B42" s="33"/>
      <c r="C42" s="33"/>
      <c r="D42" s="33"/>
      <c r="E42" s="33"/>
      <c r="F42" s="33"/>
      <c r="G42" s="33"/>
      <c r="H42" s="33"/>
      <c r="I42" s="33"/>
      <c r="J42" s="33"/>
      <c r="K42" s="33"/>
      <c r="L42" s="33"/>
      <c r="M42" s="33"/>
      <c r="N42" s="33"/>
      <c r="O42" s="33"/>
      <c r="P42" s="33"/>
      <c r="Q42" s="33"/>
      <c r="R42" s="33"/>
      <c r="S42" s="33"/>
      <c r="T42" s="33"/>
      <c r="U42" s="33"/>
      <c r="V42" s="67" t="s">
        <v>83</v>
      </c>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row>
    <row r="43" spans="1:57" ht="22.5" customHeight="1" x14ac:dyDescent="0.25">
      <c r="A43" s="34" t="s">
        <v>29</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row>
    <row r="44" spans="1:57" ht="34.5" customHeight="1" x14ac:dyDescent="0.25">
      <c r="A44" s="35" t="s">
        <v>41</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row>
    <row r="45" spans="1:57" ht="18.600000000000001" customHeight="1" x14ac:dyDescent="0.25">
      <c r="A45" s="34" t="s">
        <v>30</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row>
    <row r="46" spans="1:57" ht="203.25" customHeight="1" x14ac:dyDescent="0.25">
      <c r="A46" s="36" t="s">
        <v>175</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row>
    <row r="47" spans="1:57" ht="20.85" customHeight="1" x14ac:dyDescent="0.25">
      <c r="A47" s="34" t="s">
        <v>31</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row>
    <row r="48" spans="1:57" ht="24" customHeight="1" x14ac:dyDescent="0.25">
      <c r="A48" s="36" t="s">
        <v>167</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row>
    <row r="49" spans="1:57" ht="34.5" customHeight="1" x14ac:dyDescent="0.25">
      <c r="A49" s="33" t="s">
        <v>85</v>
      </c>
      <c r="B49" s="33"/>
      <c r="C49" s="33"/>
      <c r="D49" s="33"/>
      <c r="E49" s="33"/>
      <c r="F49" s="33"/>
      <c r="G49" s="33"/>
      <c r="H49" s="33"/>
      <c r="I49" s="33"/>
      <c r="J49" s="33"/>
      <c r="K49" s="33"/>
      <c r="L49" s="33"/>
      <c r="M49" s="33"/>
      <c r="N49" s="33"/>
      <c r="O49" s="33"/>
      <c r="P49" s="33"/>
      <c r="Q49" s="33"/>
      <c r="R49" s="33"/>
      <c r="S49" s="33"/>
      <c r="T49" s="33"/>
      <c r="U49" s="33"/>
      <c r="V49" s="67" t="s">
        <v>42</v>
      </c>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row>
    <row r="50" spans="1:57" ht="19.149999999999999" customHeight="1" x14ac:dyDescent="0.25">
      <c r="A50" s="34" t="s">
        <v>29</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row>
    <row r="51" spans="1:57" ht="15.75" customHeight="1" x14ac:dyDescent="0.25">
      <c r="A51" s="35" t="s">
        <v>86</v>
      </c>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row>
    <row r="52" spans="1:57" ht="20.25" customHeight="1" x14ac:dyDescent="0.25">
      <c r="A52" s="34" t="s">
        <v>30</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row>
    <row r="53" spans="1:57" ht="216" customHeight="1" x14ac:dyDescent="0.25">
      <c r="A53" s="27" t="s">
        <v>201</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row>
    <row r="54" spans="1:57" ht="225" customHeight="1" x14ac:dyDescent="0.25">
      <c r="A54" s="27" t="s">
        <v>204</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row>
    <row r="55" spans="1:57" ht="222" customHeight="1" x14ac:dyDescent="0.25">
      <c r="A55" s="27" t="s">
        <v>205</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row>
    <row r="56" spans="1:57" ht="252.75" customHeight="1" x14ac:dyDescent="0.25">
      <c r="A56" s="27" t="s">
        <v>203</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row>
    <row r="57" spans="1:57" ht="248.25" customHeight="1" x14ac:dyDescent="0.25">
      <c r="A57" s="27" t="s">
        <v>202</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row>
    <row r="58" spans="1:57" ht="15" customHeight="1" x14ac:dyDescent="0.25">
      <c r="A58" s="34" t="s">
        <v>31</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row>
    <row r="59" spans="1:57" ht="33.75" customHeight="1" x14ac:dyDescent="0.25">
      <c r="A59" s="35" t="s">
        <v>144</v>
      </c>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row>
    <row r="60" spans="1:57" ht="42" customHeight="1" x14ac:dyDescent="0.25">
      <c r="A60" s="49" t="s">
        <v>63</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row>
    <row r="61" spans="1:57" ht="18" customHeight="1" x14ac:dyDescent="0.25">
      <c r="A61" s="124" t="s">
        <v>11</v>
      </c>
      <c r="B61" s="124"/>
      <c r="C61" s="124"/>
      <c r="D61" s="124"/>
      <c r="E61" s="124"/>
      <c r="F61" s="124"/>
      <c r="G61" s="124"/>
      <c r="H61" s="124"/>
      <c r="I61" s="124"/>
      <c r="J61" s="124"/>
      <c r="K61" s="124"/>
      <c r="L61" s="124"/>
      <c r="M61" s="124"/>
      <c r="N61" s="124"/>
      <c r="O61" s="124"/>
      <c r="P61" s="124"/>
      <c r="Q61" s="124"/>
      <c r="R61" s="124"/>
      <c r="S61" s="34" t="s">
        <v>43</v>
      </c>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row>
    <row r="62" spans="1:57" ht="21" customHeight="1" x14ac:dyDescent="0.25">
      <c r="A62" s="34" t="s">
        <v>12</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row>
    <row r="63" spans="1:57" ht="36.75" customHeight="1" x14ac:dyDescent="0.25">
      <c r="A63" s="35" t="s">
        <v>88</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row>
    <row r="64" spans="1:57" x14ac:dyDescent="0.25">
      <c r="A64" s="34" t="s">
        <v>13</v>
      </c>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row>
    <row r="65" spans="1:60" ht="15" customHeight="1" x14ac:dyDescent="0.25">
      <c r="A65" s="35" t="s">
        <v>89</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row>
    <row r="66" spans="1:60" x14ac:dyDescent="0.25">
      <c r="A66" s="34" t="s">
        <v>14</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row>
    <row r="67" spans="1:60" ht="40.5" customHeight="1" x14ac:dyDescent="0.25">
      <c r="A67" s="35" t="s">
        <v>87</v>
      </c>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
      <c r="BG67" s="3"/>
      <c r="BH67" s="3"/>
    </row>
    <row r="68" spans="1:60" ht="20.25" customHeight="1" x14ac:dyDescent="0.25">
      <c r="A68" s="49" t="s">
        <v>64</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3"/>
      <c r="BG68" s="3"/>
      <c r="BH68" s="3"/>
    </row>
    <row r="69" spans="1:60" x14ac:dyDescent="0.25">
      <c r="A69" s="125" t="s">
        <v>15</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3"/>
      <c r="BG69" s="3"/>
      <c r="BH69" s="3"/>
    </row>
    <row r="70" spans="1:60" x14ac:dyDescent="0.25">
      <c r="A70" s="73" t="s">
        <v>16</v>
      </c>
      <c r="B70" s="73"/>
      <c r="C70" s="73"/>
      <c r="D70" s="73"/>
      <c r="E70" s="73"/>
      <c r="F70" s="73"/>
      <c r="G70" s="73"/>
      <c r="H70" s="73"/>
      <c r="I70" s="73"/>
      <c r="J70" s="73"/>
      <c r="K70" s="73"/>
      <c r="L70" s="73"/>
      <c r="M70" s="73"/>
      <c r="N70" s="73"/>
      <c r="O70" s="73"/>
      <c r="P70" s="73"/>
      <c r="Q70" s="73"/>
      <c r="R70" s="73"/>
      <c r="S70" s="73"/>
      <c r="T70" s="73"/>
      <c r="U70" s="73"/>
      <c r="V70" s="73"/>
      <c r="W70" s="73"/>
      <c r="X70" s="73" t="s">
        <v>17</v>
      </c>
      <c r="Y70" s="71"/>
      <c r="Z70" s="71"/>
      <c r="AA70" s="71"/>
      <c r="AB70" s="71"/>
      <c r="AC70" s="71"/>
      <c r="AD70" s="73" t="s">
        <v>18</v>
      </c>
      <c r="AE70" s="71"/>
      <c r="AF70" s="71"/>
      <c r="AG70" s="71"/>
      <c r="AH70" s="71"/>
      <c r="AI70" s="73" t="s">
        <v>19</v>
      </c>
      <c r="AJ70" s="73"/>
      <c r="AK70" s="73"/>
      <c r="AL70" s="73"/>
      <c r="AM70" s="73"/>
      <c r="AN70" s="73"/>
      <c r="AO70" s="73"/>
      <c r="AP70" s="73"/>
      <c r="AQ70" s="73"/>
      <c r="AR70" s="73"/>
      <c r="AS70" s="73"/>
      <c r="AT70" s="73"/>
      <c r="AU70" s="73"/>
      <c r="AV70" s="73"/>
      <c r="AW70" s="73"/>
      <c r="AX70" s="73"/>
      <c r="AY70" s="73"/>
      <c r="AZ70" s="73"/>
      <c r="BA70" s="73"/>
      <c r="BB70" s="73"/>
      <c r="BC70" s="73"/>
      <c r="BD70" s="73"/>
      <c r="BE70" s="73"/>
      <c r="BF70" s="3"/>
      <c r="BG70" s="3"/>
      <c r="BH70" s="3"/>
    </row>
    <row r="71" spans="1:60" x14ac:dyDescent="0.25">
      <c r="A71" s="72">
        <f>11938420+2230000+1300000+2840000+2610000+4995000</f>
        <v>25913420</v>
      </c>
      <c r="B71" s="72"/>
      <c r="C71" s="72"/>
      <c r="D71" s="72"/>
      <c r="E71" s="72"/>
      <c r="F71" s="72"/>
      <c r="G71" s="72"/>
      <c r="H71" s="72"/>
      <c r="I71" s="72"/>
      <c r="J71" s="72"/>
      <c r="K71" s="72"/>
      <c r="L71" s="72"/>
      <c r="M71" s="72"/>
      <c r="N71" s="72"/>
      <c r="O71" s="72"/>
      <c r="P71" s="72"/>
      <c r="Q71" s="72"/>
      <c r="R71" s="72"/>
      <c r="S71" s="72"/>
      <c r="T71" s="72"/>
      <c r="U71" s="72"/>
      <c r="V71" s="72"/>
      <c r="W71" s="72"/>
      <c r="X71" s="72">
        <v>21714420</v>
      </c>
      <c r="Y71" s="81"/>
      <c r="Z71" s="81"/>
      <c r="AA71" s="81"/>
      <c r="AB71" s="81"/>
      <c r="AC71" s="81"/>
      <c r="AD71" s="72">
        <v>5655604.3300000001</v>
      </c>
      <c r="AE71" s="81"/>
      <c r="AF71" s="81"/>
      <c r="AG71" s="81"/>
      <c r="AH71" s="81"/>
      <c r="AI71" s="74">
        <f>+AD71/X71</f>
        <v>0.26045385186433717</v>
      </c>
      <c r="AJ71" s="74"/>
      <c r="AK71" s="74"/>
      <c r="AL71" s="74"/>
      <c r="AM71" s="74"/>
      <c r="AN71" s="74"/>
      <c r="AO71" s="74"/>
      <c r="AP71" s="74"/>
      <c r="AQ71" s="74"/>
      <c r="AR71" s="74"/>
      <c r="AS71" s="74"/>
      <c r="AT71" s="74"/>
      <c r="AU71" s="74"/>
      <c r="AV71" s="74"/>
      <c r="AW71" s="74"/>
      <c r="AX71" s="74"/>
      <c r="AY71" s="74"/>
      <c r="AZ71" s="74"/>
      <c r="BA71" s="74"/>
      <c r="BB71" s="74"/>
      <c r="BC71" s="74"/>
      <c r="BD71" s="74"/>
      <c r="BE71" s="74"/>
      <c r="BF71" s="3"/>
      <c r="BG71" s="3"/>
      <c r="BH71" s="3"/>
    </row>
    <row r="72" spans="1:60" ht="15" customHeight="1" x14ac:dyDescent="0.25">
      <c r="A72" s="75" t="s">
        <v>20</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3"/>
      <c r="BG72" s="3"/>
      <c r="BH72" s="3"/>
    </row>
    <row r="73" spans="1:60" ht="34.35" customHeight="1" x14ac:dyDescent="0.25">
      <c r="A73" s="77" t="s">
        <v>21</v>
      </c>
      <c r="B73" s="77"/>
      <c r="C73" s="77"/>
      <c r="D73" s="77"/>
      <c r="E73" s="77"/>
      <c r="F73" s="77"/>
      <c r="G73" s="77"/>
      <c r="H73" s="77"/>
      <c r="I73" s="77"/>
      <c r="J73" s="77"/>
      <c r="K73" s="77"/>
      <c r="L73" s="77"/>
      <c r="M73" s="77"/>
      <c r="N73" s="77"/>
      <c r="O73" s="77"/>
      <c r="P73" s="77"/>
      <c r="Q73" s="77"/>
      <c r="R73" s="77"/>
      <c r="S73" s="77"/>
      <c r="T73" s="77"/>
      <c r="U73" s="77"/>
      <c r="V73" s="77"/>
      <c r="W73" s="70" t="s">
        <v>22</v>
      </c>
      <c r="X73" s="71"/>
      <c r="Y73" s="71"/>
      <c r="Z73" s="71"/>
      <c r="AA73" s="71"/>
      <c r="AB73" s="71"/>
      <c r="AC73" s="70" t="s">
        <v>166</v>
      </c>
      <c r="AD73" s="71"/>
      <c r="AE73" s="71"/>
      <c r="AF73" s="71"/>
      <c r="AG73" s="70" t="s">
        <v>164</v>
      </c>
      <c r="AH73" s="71"/>
      <c r="AI73" s="71"/>
      <c r="AJ73" s="70" t="s">
        <v>23</v>
      </c>
      <c r="AK73" s="71"/>
      <c r="AL73" s="71"/>
      <c r="AM73" s="71"/>
      <c r="AN73" s="71"/>
      <c r="AO73" s="71"/>
      <c r="AP73" s="71"/>
      <c r="AQ73" s="71"/>
      <c r="AR73" s="71"/>
      <c r="AS73" s="71"/>
      <c r="AT73" s="71"/>
      <c r="AU73" s="71"/>
      <c r="AV73" s="71"/>
      <c r="AW73" s="71"/>
      <c r="AX73" s="71"/>
      <c r="AY73" s="71"/>
      <c r="AZ73" s="71"/>
      <c r="BA73" s="71"/>
      <c r="BB73" s="71"/>
      <c r="BC73" s="71"/>
      <c r="BD73" s="71"/>
      <c r="BE73" s="71"/>
    </row>
    <row r="74" spans="1:60" ht="54" customHeight="1" x14ac:dyDescent="0.25">
      <c r="A74" s="70" t="s">
        <v>24</v>
      </c>
      <c r="B74" s="70"/>
      <c r="C74" s="70"/>
      <c r="D74" s="70"/>
      <c r="E74" s="70"/>
      <c r="F74" s="70"/>
      <c r="G74" s="70"/>
      <c r="H74" s="70"/>
      <c r="I74" s="70"/>
      <c r="J74" s="70"/>
      <c r="K74" s="70"/>
      <c r="L74" s="70"/>
      <c r="M74" s="70"/>
      <c r="N74" s="70"/>
      <c r="O74" s="70"/>
      <c r="P74" s="70" t="s">
        <v>25</v>
      </c>
      <c r="Q74" s="71"/>
      <c r="R74" s="71"/>
      <c r="S74" s="71"/>
      <c r="T74" s="71"/>
      <c r="U74" s="71"/>
      <c r="V74" s="71"/>
      <c r="W74" s="70" t="s">
        <v>26</v>
      </c>
      <c r="X74" s="71"/>
      <c r="Y74" s="70" t="s">
        <v>27</v>
      </c>
      <c r="Z74" s="71"/>
      <c r="AA74" s="71"/>
      <c r="AB74" s="71"/>
      <c r="AC74" s="70" t="s">
        <v>138</v>
      </c>
      <c r="AD74" s="71"/>
      <c r="AE74" s="70" t="s">
        <v>139</v>
      </c>
      <c r="AF74" s="71"/>
      <c r="AG74" s="8" t="s">
        <v>140</v>
      </c>
      <c r="AH74" s="70" t="s">
        <v>141</v>
      </c>
      <c r="AI74" s="71"/>
      <c r="AJ74" s="70" t="s">
        <v>70</v>
      </c>
      <c r="AK74" s="71"/>
      <c r="AL74" s="70" t="s">
        <v>28</v>
      </c>
      <c r="AM74" s="71"/>
      <c r="AN74" s="71"/>
      <c r="AO74" s="71"/>
      <c r="AP74" s="71"/>
      <c r="AQ74" s="71"/>
      <c r="AR74" s="71"/>
      <c r="AS74" s="71"/>
      <c r="AT74" s="71"/>
      <c r="AU74" s="71"/>
      <c r="AV74" s="71"/>
      <c r="AW74" s="71"/>
      <c r="AX74" s="71"/>
      <c r="AY74" s="71"/>
      <c r="AZ74" s="71"/>
      <c r="BA74" s="71"/>
      <c r="BB74" s="71"/>
      <c r="BC74" s="71"/>
      <c r="BD74" s="71"/>
      <c r="BE74" s="71"/>
    </row>
    <row r="75" spans="1:60" ht="83.25" customHeight="1" x14ac:dyDescent="0.25">
      <c r="A75" s="76" t="s">
        <v>90</v>
      </c>
      <c r="B75" s="76"/>
      <c r="C75" s="76"/>
      <c r="D75" s="76"/>
      <c r="E75" s="76"/>
      <c r="F75" s="76"/>
      <c r="G75" s="76"/>
      <c r="H75" s="76"/>
      <c r="I75" s="76"/>
      <c r="J75" s="76"/>
      <c r="K75" s="76"/>
      <c r="L75" s="76"/>
      <c r="M75" s="76"/>
      <c r="N75" s="76"/>
      <c r="O75" s="76"/>
      <c r="P75" s="76" t="s">
        <v>91</v>
      </c>
      <c r="Q75" s="78"/>
      <c r="R75" s="78"/>
      <c r="S75" s="78"/>
      <c r="T75" s="78"/>
      <c r="U75" s="78"/>
      <c r="V75" s="78"/>
      <c r="W75" s="79" t="s">
        <v>148</v>
      </c>
      <c r="X75" s="80"/>
      <c r="Y75" s="63">
        <v>6745000</v>
      </c>
      <c r="Z75" s="64"/>
      <c r="AA75" s="64"/>
      <c r="AB75" s="64"/>
      <c r="AC75" s="121">
        <v>2000</v>
      </c>
      <c r="AD75" s="122"/>
      <c r="AE75" s="63">
        <v>2215000</v>
      </c>
      <c r="AF75" s="64"/>
      <c r="AG75" s="24" t="s">
        <v>172</v>
      </c>
      <c r="AH75" s="63">
        <v>1089506</v>
      </c>
      <c r="AI75" s="64"/>
      <c r="AJ75" s="65">
        <f>+AG75/AC75</f>
        <v>1.2330000000000001</v>
      </c>
      <c r="AK75" s="66"/>
      <c r="AL75" s="65">
        <f>+AH75/AE75</f>
        <v>0.49187629796839727</v>
      </c>
      <c r="AM75" s="66"/>
      <c r="AN75" s="66"/>
      <c r="AO75" s="66"/>
      <c r="AP75" s="66"/>
      <c r="AQ75" s="66"/>
      <c r="AR75" s="66"/>
      <c r="AS75" s="66"/>
      <c r="AT75" s="66"/>
      <c r="AU75" s="66"/>
      <c r="AV75" s="66"/>
      <c r="AW75" s="66"/>
      <c r="AX75" s="66"/>
      <c r="AY75" s="66"/>
      <c r="AZ75" s="66"/>
      <c r="BA75" s="66"/>
      <c r="BB75" s="66"/>
      <c r="BC75" s="66"/>
      <c r="BD75" s="66"/>
      <c r="BE75" s="66"/>
    </row>
    <row r="76" spans="1:60" ht="108.75" customHeight="1" x14ac:dyDescent="0.25">
      <c r="A76" s="76" t="s">
        <v>93</v>
      </c>
      <c r="B76" s="76"/>
      <c r="C76" s="76"/>
      <c r="D76" s="76"/>
      <c r="E76" s="76"/>
      <c r="F76" s="76"/>
      <c r="G76" s="76"/>
      <c r="H76" s="76"/>
      <c r="I76" s="76"/>
      <c r="J76" s="76"/>
      <c r="K76" s="76"/>
      <c r="L76" s="76"/>
      <c r="M76" s="76"/>
      <c r="N76" s="76"/>
      <c r="O76" s="76"/>
      <c r="P76" s="76" t="s">
        <v>39</v>
      </c>
      <c r="Q76" s="78"/>
      <c r="R76" s="78"/>
      <c r="S76" s="78"/>
      <c r="T76" s="78"/>
      <c r="U76" s="78"/>
      <c r="V76" s="78"/>
      <c r="W76" s="79" t="s">
        <v>92</v>
      </c>
      <c r="X76" s="80"/>
      <c r="Y76" s="63">
        <f>1300000+1730000</f>
        <v>3030000</v>
      </c>
      <c r="Z76" s="64"/>
      <c r="AA76" s="64"/>
      <c r="AB76" s="64"/>
      <c r="AC76" s="61">
        <v>7</v>
      </c>
      <c r="AD76" s="62"/>
      <c r="AE76" s="63">
        <v>950000</v>
      </c>
      <c r="AF76" s="64"/>
      <c r="AG76" s="9" t="s">
        <v>149</v>
      </c>
      <c r="AH76" s="63">
        <v>23499</v>
      </c>
      <c r="AI76" s="64"/>
      <c r="AJ76" s="65">
        <f>+AG76/AC76</f>
        <v>0.8571428571428571</v>
      </c>
      <c r="AK76" s="66"/>
      <c r="AL76" s="65">
        <f>+AH76/AE76</f>
        <v>2.4735789473684211E-2</v>
      </c>
      <c r="AM76" s="66"/>
      <c r="AN76" s="66"/>
      <c r="AO76" s="66"/>
      <c r="AP76" s="66"/>
      <c r="AQ76" s="66"/>
      <c r="AR76" s="66"/>
      <c r="AS76" s="66"/>
      <c r="AT76" s="66"/>
      <c r="AU76" s="66"/>
      <c r="AV76" s="66"/>
      <c r="AW76" s="66"/>
      <c r="AX76" s="66"/>
      <c r="AY76" s="66"/>
      <c r="AZ76" s="66"/>
      <c r="BA76" s="66"/>
      <c r="BB76" s="66"/>
      <c r="BC76" s="66"/>
      <c r="BD76" s="66"/>
      <c r="BE76" s="66"/>
    </row>
    <row r="77" spans="1:60" ht="21" customHeight="1" x14ac:dyDescent="0.25">
      <c r="A77" s="49" t="s">
        <v>65</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row>
    <row r="78" spans="1:60" ht="34.35" customHeight="1" x14ac:dyDescent="0.25">
      <c r="A78" s="33" t="s">
        <v>95</v>
      </c>
      <c r="B78" s="33"/>
      <c r="C78" s="33"/>
      <c r="D78" s="33"/>
      <c r="E78" s="33"/>
      <c r="F78" s="33"/>
      <c r="G78" s="33"/>
      <c r="H78" s="33"/>
      <c r="I78" s="33"/>
      <c r="J78" s="33"/>
      <c r="K78" s="33"/>
      <c r="L78" s="33"/>
      <c r="M78" s="33"/>
      <c r="N78" s="33"/>
      <c r="O78" s="33"/>
      <c r="P78" s="33"/>
      <c r="Q78" s="33"/>
      <c r="R78" s="33"/>
      <c r="S78" s="33"/>
      <c r="T78" s="33"/>
      <c r="U78" s="33"/>
      <c r="V78" s="33" t="s">
        <v>96</v>
      </c>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row>
    <row r="79" spans="1:60" ht="18.600000000000001" customHeight="1" x14ac:dyDescent="0.25">
      <c r="A79" s="34" t="s">
        <v>29</v>
      </c>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row>
    <row r="80" spans="1:60" ht="20.25" customHeight="1" x14ac:dyDescent="0.25">
      <c r="A80" s="35" t="s">
        <v>94</v>
      </c>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row>
    <row r="81" spans="1:72" ht="18.600000000000001" customHeight="1" x14ac:dyDescent="0.25">
      <c r="A81" s="34" t="s">
        <v>30</v>
      </c>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row>
    <row r="82" spans="1:72" ht="90" customHeight="1" x14ac:dyDescent="0.25">
      <c r="A82" s="52" t="s">
        <v>196</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row>
    <row r="83" spans="1:72" ht="20.85" customHeight="1" x14ac:dyDescent="0.25">
      <c r="A83" s="34" t="s">
        <v>31</v>
      </c>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row>
    <row r="84" spans="1:72" ht="83.25" customHeight="1" x14ac:dyDescent="0.25">
      <c r="A84" s="36" t="s">
        <v>176</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row>
    <row r="85" spans="1:72" ht="34.35" customHeight="1" x14ac:dyDescent="0.25">
      <c r="A85" s="33" t="s">
        <v>97</v>
      </c>
      <c r="B85" s="33"/>
      <c r="C85" s="33"/>
      <c r="D85" s="33"/>
      <c r="E85" s="33"/>
      <c r="F85" s="33"/>
      <c r="G85" s="33"/>
      <c r="H85" s="33"/>
      <c r="I85" s="33"/>
      <c r="J85" s="33"/>
      <c r="K85" s="33"/>
      <c r="L85" s="33"/>
      <c r="M85" s="33"/>
      <c r="N85" s="33"/>
      <c r="O85" s="33"/>
      <c r="P85" s="33"/>
      <c r="Q85" s="33"/>
      <c r="R85" s="33"/>
      <c r="S85" s="33"/>
      <c r="T85" s="33"/>
      <c r="U85" s="33"/>
      <c r="V85" s="33" t="s">
        <v>98</v>
      </c>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row>
    <row r="86" spans="1:72" ht="18.600000000000001" customHeight="1" x14ac:dyDescent="0.25">
      <c r="A86" s="34" t="s">
        <v>29</v>
      </c>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row>
    <row r="87" spans="1:72" ht="35.25" customHeight="1" x14ac:dyDescent="0.25">
      <c r="A87" s="35" t="s">
        <v>44</v>
      </c>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H87" s="63"/>
      <c r="BI87" s="64"/>
      <c r="BJ87" s="64"/>
      <c r="BK87" s="64"/>
      <c r="BL87" s="61"/>
      <c r="BM87" s="62"/>
      <c r="BN87" s="63"/>
      <c r="BO87" s="64"/>
      <c r="BP87" s="9"/>
      <c r="BQ87" s="63">
        <v>23499</v>
      </c>
      <c r="BR87" s="64"/>
      <c r="BS87" s="65" t="e">
        <f>+BP87/BL87</f>
        <v>#DIV/0!</v>
      </c>
      <c r="BT87" s="66"/>
    </row>
    <row r="88" spans="1:72" ht="21" customHeight="1" x14ac:dyDescent="0.25">
      <c r="A88" s="34" t="s">
        <v>30</v>
      </c>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row>
    <row r="89" spans="1:72" ht="163.5" customHeight="1" x14ac:dyDescent="0.25">
      <c r="A89" s="36" t="s">
        <v>197</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row>
    <row r="90" spans="1:72" ht="20.85" customHeight="1" x14ac:dyDescent="0.25">
      <c r="A90" s="34" t="s">
        <v>31</v>
      </c>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row>
    <row r="91" spans="1:72" ht="25.5" customHeight="1" x14ac:dyDescent="0.25">
      <c r="A91" s="36" t="s">
        <v>167</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row>
    <row r="92" spans="1:72" ht="15" customHeight="1" x14ac:dyDescent="0.25">
      <c r="A92" s="109" t="s">
        <v>66</v>
      </c>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row>
    <row r="93" spans="1:72" ht="15" customHeight="1" x14ac:dyDescent="0.25">
      <c r="A93" s="124" t="s">
        <v>11</v>
      </c>
      <c r="B93" s="124"/>
      <c r="C93" s="124"/>
      <c r="D93" s="124"/>
      <c r="E93" s="124"/>
      <c r="F93" s="124"/>
      <c r="G93" s="124"/>
      <c r="H93" s="124"/>
      <c r="I93" s="124"/>
      <c r="J93" s="124"/>
      <c r="K93" s="124"/>
      <c r="L93" s="124"/>
      <c r="M93" s="124"/>
      <c r="N93" s="124"/>
      <c r="O93" s="124"/>
      <c r="P93" s="124"/>
      <c r="Q93" s="124"/>
      <c r="R93" s="124"/>
      <c r="S93" s="34" t="s">
        <v>71</v>
      </c>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row>
    <row r="94" spans="1:72" ht="21.75" customHeight="1" x14ac:dyDescent="0.25">
      <c r="A94" s="69" t="s">
        <v>12</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row>
    <row r="95" spans="1:72" ht="55.5" customHeight="1" x14ac:dyDescent="0.25">
      <c r="A95" s="35" t="s">
        <v>45</v>
      </c>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row>
    <row r="96" spans="1:72" ht="15" customHeight="1" x14ac:dyDescent="0.25">
      <c r="A96" s="69" t="s">
        <v>13</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row>
    <row r="97" spans="1:60" ht="15" customHeight="1" x14ac:dyDescent="0.25">
      <c r="A97" s="35" t="s">
        <v>72</v>
      </c>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row>
    <row r="98" spans="1:60" x14ac:dyDescent="0.25">
      <c r="A98" s="69" t="s">
        <v>14</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row>
    <row r="99" spans="1:60" ht="42" customHeight="1" x14ac:dyDescent="0.25">
      <c r="A99" s="35" t="s">
        <v>99</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
      <c r="BG99" s="3"/>
      <c r="BH99" s="3"/>
    </row>
    <row r="100" spans="1:60" ht="20.25" customHeight="1" x14ac:dyDescent="0.25">
      <c r="A100" s="49" t="s">
        <v>67</v>
      </c>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3"/>
      <c r="BG100" s="3"/>
      <c r="BH100" s="3"/>
    </row>
    <row r="101" spans="1:60" x14ac:dyDescent="0.25">
      <c r="A101" s="127" t="s">
        <v>15</v>
      </c>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3"/>
      <c r="BG101" s="3"/>
      <c r="BH101" s="3"/>
    </row>
    <row r="102" spans="1:60" x14ac:dyDescent="0.25">
      <c r="A102" s="73" t="s">
        <v>16</v>
      </c>
      <c r="B102" s="73"/>
      <c r="C102" s="73"/>
      <c r="D102" s="73"/>
      <c r="E102" s="73"/>
      <c r="F102" s="73"/>
      <c r="G102" s="73"/>
      <c r="H102" s="73"/>
      <c r="I102" s="73"/>
      <c r="J102" s="73"/>
      <c r="K102" s="73"/>
      <c r="L102" s="73"/>
      <c r="M102" s="73"/>
      <c r="N102" s="73"/>
      <c r="O102" s="73"/>
      <c r="P102" s="73"/>
      <c r="Q102" s="73"/>
      <c r="R102" s="73"/>
      <c r="S102" s="73"/>
      <c r="T102" s="73"/>
      <c r="U102" s="73"/>
      <c r="V102" s="73"/>
      <c r="W102" s="73"/>
      <c r="X102" s="73" t="s">
        <v>17</v>
      </c>
      <c r="Y102" s="71"/>
      <c r="Z102" s="71"/>
      <c r="AA102" s="71"/>
      <c r="AB102" s="71"/>
      <c r="AC102" s="71"/>
      <c r="AD102" s="73" t="s">
        <v>18</v>
      </c>
      <c r="AE102" s="71"/>
      <c r="AF102" s="71"/>
      <c r="AG102" s="71"/>
      <c r="AH102" s="71"/>
      <c r="AI102" s="73" t="s">
        <v>19</v>
      </c>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3"/>
      <c r="BG102" s="3"/>
      <c r="BH102" s="3"/>
    </row>
    <row r="103" spans="1:60" x14ac:dyDescent="0.25">
      <c r="A103" s="72">
        <v>437000465</v>
      </c>
      <c r="B103" s="72"/>
      <c r="C103" s="72"/>
      <c r="D103" s="72"/>
      <c r="E103" s="72"/>
      <c r="F103" s="72"/>
      <c r="G103" s="72"/>
      <c r="H103" s="72"/>
      <c r="I103" s="72"/>
      <c r="J103" s="72"/>
      <c r="K103" s="72"/>
      <c r="L103" s="72"/>
      <c r="M103" s="72"/>
      <c r="N103" s="72"/>
      <c r="O103" s="72"/>
      <c r="P103" s="72"/>
      <c r="Q103" s="72"/>
      <c r="R103" s="72"/>
      <c r="S103" s="72"/>
      <c r="T103" s="72"/>
      <c r="U103" s="72"/>
      <c r="V103" s="72"/>
      <c r="W103" s="72"/>
      <c r="X103" s="72">
        <v>429400465</v>
      </c>
      <c r="Y103" s="81"/>
      <c r="Z103" s="81"/>
      <c r="AA103" s="81"/>
      <c r="AB103" s="81"/>
      <c r="AC103" s="81"/>
      <c r="AD103" s="72">
        <v>194950429.05000001</v>
      </c>
      <c r="AE103" s="81"/>
      <c r="AF103" s="81"/>
      <c r="AG103" s="81"/>
      <c r="AH103" s="81"/>
      <c r="AI103" s="74">
        <f>+AD103/X103</f>
        <v>0.45400609673303455</v>
      </c>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3"/>
      <c r="BG103" s="3"/>
      <c r="BH103" s="3"/>
    </row>
    <row r="104" spans="1:60" ht="15" customHeight="1" x14ac:dyDescent="0.25">
      <c r="A104" s="75" t="s">
        <v>20</v>
      </c>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3"/>
      <c r="BG104" s="3"/>
      <c r="BH104" s="3"/>
    </row>
    <row r="105" spans="1:60" ht="35.25" customHeight="1" x14ac:dyDescent="0.25">
      <c r="A105" s="128"/>
      <c r="B105" s="128"/>
      <c r="C105" s="128"/>
      <c r="D105" s="128"/>
      <c r="E105" s="128"/>
      <c r="F105" s="128"/>
      <c r="G105" s="128"/>
      <c r="H105" s="128"/>
      <c r="I105" s="128"/>
      <c r="J105" s="128"/>
      <c r="K105" s="128"/>
      <c r="L105" s="128"/>
      <c r="M105" s="128"/>
      <c r="N105" s="128"/>
      <c r="O105" s="128"/>
      <c r="P105" s="88" t="s">
        <v>21</v>
      </c>
      <c r="Q105" s="89"/>
      <c r="R105" s="89"/>
      <c r="S105" s="89"/>
      <c r="T105" s="89"/>
      <c r="U105" s="89"/>
      <c r="V105" s="89"/>
      <c r="W105" s="70" t="s">
        <v>22</v>
      </c>
      <c r="X105" s="71"/>
      <c r="Y105" s="71"/>
      <c r="Z105" s="71"/>
      <c r="AA105" s="71"/>
      <c r="AB105" s="71"/>
      <c r="AC105" s="70" t="s">
        <v>134</v>
      </c>
      <c r="AD105" s="71"/>
      <c r="AE105" s="71"/>
      <c r="AF105" s="71"/>
      <c r="AG105" s="70" t="s">
        <v>133</v>
      </c>
      <c r="AH105" s="71"/>
      <c r="AI105" s="71"/>
      <c r="AJ105" s="70" t="s">
        <v>23</v>
      </c>
      <c r="AK105" s="71"/>
      <c r="AL105" s="71"/>
      <c r="AM105" s="71"/>
      <c r="AN105" s="71"/>
      <c r="AO105" s="71"/>
      <c r="AP105" s="71"/>
      <c r="AQ105" s="71"/>
      <c r="AR105" s="71"/>
      <c r="AS105" s="71"/>
      <c r="AT105" s="71"/>
      <c r="AU105" s="71"/>
      <c r="AV105" s="71"/>
      <c r="AW105" s="71"/>
      <c r="AX105" s="71"/>
      <c r="AY105" s="71"/>
      <c r="AZ105" s="71"/>
      <c r="BA105" s="71"/>
      <c r="BB105" s="71"/>
      <c r="BC105" s="71"/>
      <c r="BD105" s="71"/>
      <c r="BE105" s="71"/>
    </row>
    <row r="106" spans="1:60" ht="72.75" customHeight="1" x14ac:dyDescent="0.25">
      <c r="A106" s="70" t="s">
        <v>24</v>
      </c>
      <c r="B106" s="70"/>
      <c r="C106" s="70"/>
      <c r="D106" s="70"/>
      <c r="E106" s="70"/>
      <c r="F106" s="70"/>
      <c r="G106" s="70"/>
      <c r="H106" s="70"/>
      <c r="I106" s="70"/>
      <c r="J106" s="70"/>
      <c r="K106" s="70"/>
      <c r="L106" s="70"/>
      <c r="M106" s="70"/>
      <c r="N106" s="70"/>
      <c r="O106" s="70"/>
      <c r="P106" s="70" t="s">
        <v>25</v>
      </c>
      <c r="Q106" s="71"/>
      <c r="R106" s="71"/>
      <c r="S106" s="71"/>
      <c r="T106" s="71"/>
      <c r="U106" s="71"/>
      <c r="V106" s="71"/>
      <c r="W106" s="70" t="s">
        <v>26</v>
      </c>
      <c r="X106" s="71"/>
      <c r="Y106" s="70" t="s">
        <v>27</v>
      </c>
      <c r="Z106" s="71"/>
      <c r="AA106" s="71"/>
      <c r="AB106" s="71"/>
      <c r="AC106" s="70" t="s">
        <v>142</v>
      </c>
      <c r="AD106" s="71"/>
      <c r="AE106" s="70" t="s">
        <v>157</v>
      </c>
      <c r="AF106" s="71"/>
      <c r="AG106" s="8" t="s">
        <v>146</v>
      </c>
      <c r="AH106" s="70" t="s">
        <v>147</v>
      </c>
      <c r="AI106" s="71"/>
      <c r="AJ106" s="70" t="s">
        <v>70</v>
      </c>
      <c r="AK106" s="71"/>
      <c r="AL106" s="70" t="s">
        <v>28</v>
      </c>
      <c r="AM106" s="71"/>
      <c r="AN106" s="71"/>
      <c r="AO106" s="71"/>
      <c r="AP106" s="71"/>
      <c r="AQ106" s="71"/>
      <c r="AR106" s="71"/>
      <c r="AS106" s="71"/>
      <c r="AT106" s="71"/>
      <c r="AU106" s="71"/>
      <c r="AV106" s="71"/>
      <c r="AW106" s="71"/>
      <c r="AX106" s="71"/>
      <c r="AY106" s="71"/>
      <c r="AZ106" s="71"/>
      <c r="BA106" s="71"/>
      <c r="BB106" s="71"/>
      <c r="BC106" s="71"/>
      <c r="BD106" s="71"/>
      <c r="BE106" s="71"/>
      <c r="BG106" s="22"/>
    </row>
    <row r="107" spans="1:60" ht="77.25" customHeight="1" x14ac:dyDescent="0.25">
      <c r="A107" s="82" t="s">
        <v>100</v>
      </c>
      <c r="B107" s="82"/>
      <c r="C107" s="82"/>
      <c r="D107" s="82"/>
      <c r="E107" s="82"/>
      <c r="F107" s="82"/>
      <c r="G107" s="82"/>
      <c r="H107" s="82"/>
      <c r="I107" s="82"/>
      <c r="J107" s="82"/>
      <c r="K107" s="82"/>
      <c r="L107" s="82"/>
      <c r="M107" s="82"/>
      <c r="N107" s="82"/>
      <c r="O107" s="82"/>
      <c r="P107" s="82" t="s">
        <v>153</v>
      </c>
      <c r="Q107" s="83"/>
      <c r="R107" s="83"/>
      <c r="S107" s="83"/>
      <c r="T107" s="83"/>
      <c r="U107" s="83"/>
      <c r="V107" s="83"/>
      <c r="W107" s="90">
        <v>46</v>
      </c>
      <c r="X107" s="91"/>
      <c r="Y107" s="86">
        <v>1600000</v>
      </c>
      <c r="Z107" s="87"/>
      <c r="AA107" s="87"/>
      <c r="AB107" s="87"/>
      <c r="AC107" s="84" t="s">
        <v>168</v>
      </c>
      <c r="AD107" s="85"/>
      <c r="AE107" s="86">
        <v>500000</v>
      </c>
      <c r="AF107" s="87"/>
      <c r="AG107" s="26">
        <v>10</v>
      </c>
      <c r="AH107" s="86">
        <v>0</v>
      </c>
      <c r="AI107" s="87"/>
      <c r="AJ107" s="42">
        <f>+AG107/AC107</f>
        <v>0.7142857142857143</v>
      </c>
      <c r="AK107" s="43"/>
      <c r="AL107" s="44">
        <f>+AH107/AE107</f>
        <v>0</v>
      </c>
      <c r="AM107" s="45"/>
      <c r="AN107" s="45"/>
      <c r="AO107" s="45"/>
      <c r="AP107" s="45"/>
      <c r="AQ107" s="45"/>
      <c r="AR107" s="45"/>
      <c r="AS107" s="45"/>
      <c r="AT107" s="45"/>
      <c r="AU107" s="45"/>
      <c r="AV107" s="45"/>
      <c r="AW107" s="45"/>
      <c r="AX107" s="45"/>
      <c r="AY107" s="45"/>
      <c r="AZ107" s="45"/>
      <c r="BA107" s="45"/>
      <c r="BB107" s="45"/>
      <c r="BC107" s="45"/>
      <c r="BD107" s="45"/>
      <c r="BE107" s="45"/>
    </row>
    <row r="108" spans="1:60" ht="80.25" customHeight="1" x14ac:dyDescent="0.25">
      <c r="A108" s="82" t="s">
        <v>101</v>
      </c>
      <c r="B108" s="82"/>
      <c r="C108" s="82"/>
      <c r="D108" s="82"/>
      <c r="E108" s="82"/>
      <c r="F108" s="82"/>
      <c r="G108" s="82"/>
      <c r="H108" s="82"/>
      <c r="I108" s="82"/>
      <c r="J108" s="82"/>
      <c r="K108" s="82"/>
      <c r="L108" s="82"/>
      <c r="M108" s="82"/>
      <c r="N108" s="82"/>
      <c r="O108" s="82"/>
      <c r="P108" s="82" t="s">
        <v>73</v>
      </c>
      <c r="Q108" s="83"/>
      <c r="R108" s="83"/>
      <c r="S108" s="83"/>
      <c r="T108" s="83"/>
      <c r="U108" s="83"/>
      <c r="V108" s="83"/>
      <c r="W108" s="129" t="s">
        <v>158</v>
      </c>
      <c r="X108" s="130"/>
      <c r="Y108" s="131">
        <v>69998856</v>
      </c>
      <c r="Z108" s="132"/>
      <c r="AA108" s="132"/>
      <c r="AB108" s="132"/>
      <c r="AC108" s="129" t="s">
        <v>169</v>
      </c>
      <c r="AD108" s="130"/>
      <c r="AE108" s="131">
        <v>10875524</v>
      </c>
      <c r="AF108" s="132"/>
      <c r="AG108" s="25" t="s">
        <v>177</v>
      </c>
      <c r="AH108" s="131">
        <v>5989885.9199999999</v>
      </c>
      <c r="AI108" s="132"/>
      <c r="AJ108" s="133">
        <f>+AG108/AC108</f>
        <v>1.0305500000000001</v>
      </c>
      <c r="AK108" s="134"/>
      <c r="AL108" s="135">
        <f>+AH108/AE108</f>
        <v>0.55076756945228567</v>
      </c>
      <c r="AM108" s="136"/>
      <c r="AN108" s="136"/>
      <c r="AO108" s="136"/>
      <c r="AP108" s="136"/>
      <c r="AQ108" s="136"/>
      <c r="AR108" s="136"/>
      <c r="AS108" s="136"/>
      <c r="AT108" s="136"/>
      <c r="AU108" s="136"/>
      <c r="AV108" s="136"/>
      <c r="AW108" s="136"/>
      <c r="AX108" s="136"/>
      <c r="AY108" s="136"/>
      <c r="AZ108" s="136"/>
      <c r="BA108" s="136"/>
      <c r="BB108" s="136"/>
      <c r="BC108" s="136"/>
      <c r="BD108" s="136"/>
      <c r="BE108" s="136"/>
    </row>
    <row r="109" spans="1:60" ht="57" customHeight="1" x14ac:dyDescent="0.25">
      <c r="A109" s="82" t="s">
        <v>155</v>
      </c>
      <c r="B109" s="82"/>
      <c r="C109" s="82"/>
      <c r="D109" s="82"/>
      <c r="E109" s="82"/>
      <c r="F109" s="82"/>
      <c r="G109" s="82"/>
      <c r="H109" s="82"/>
      <c r="I109" s="82"/>
      <c r="J109" s="82"/>
      <c r="K109" s="82"/>
      <c r="L109" s="82"/>
      <c r="M109" s="82"/>
      <c r="N109" s="82"/>
      <c r="O109" s="82"/>
      <c r="P109" s="82" t="s">
        <v>156</v>
      </c>
      <c r="Q109" s="83"/>
      <c r="R109" s="83"/>
      <c r="S109" s="83"/>
      <c r="T109" s="83"/>
      <c r="U109" s="83"/>
      <c r="V109" s="83"/>
      <c r="W109" s="84" t="s">
        <v>151</v>
      </c>
      <c r="X109" s="85"/>
      <c r="Y109" s="86">
        <v>10686298</v>
      </c>
      <c r="Z109" s="87"/>
      <c r="AA109" s="87"/>
      <c r="AB109" s="87"/>
      <c r="AC109" s="84" t="s">
        <v>150</v>
      </c>
      <c r="AD109" s="85"/>
      <c r="AE109" s="86">
        <v>900000</v>
      </c>
      <c r="AF109" s="87"/>
      <c r="AG109" s="25" t="s">
        <v>173</v>
      </c>
      <c r="AH109" s="86">
        <v>0</v>
      </c>
      <c r="AI109" s="87"/>
      <c r="AJ109" s="42">
        <f>+AG109/AC109</f>
        <v>0.91804878048780492</v>
      </c>
      <c r="AK109" s="43"/>
      <c r="AL109" s="44">
        <f>+AH109/AE109</f>
        <v>0</v>
      </c>
      <c r="AM109" s="45"/>
      <c r="AN109" s="45"/>
      <c r="AO109" s="45"/>
      <c r="AP109" s="45"/>
      <c r="AQ109" s="45"/>
      <c r="AR109" s="45"/>
      <c r="AS109" s="45"/>
      <c r="AT109" s="45"/>
      <c r="AU109" s="45"/>
      <c r="AV109" s="45"/>
      <c r="AW109" s="45"/>
      <c r="AX109" s="45"/>
      <c r="AY109" s="45"/>
      <c r="AZ109" s="45"/>
      <c r="BA109" s="45"/>
      <c r="BB109" s="45"/>
      <c r="BC109" s="45"/>
      <c r="BD109" s="45"/>
      <c r="BE109" s="45"/>
      <c r="BG109" s="21"/>
    </row>
    <row r="110" spans="1:60" ht="76.5" customHeight="1" x14ac:dyDescent="0.25">
      <c r="A110" s="82" t="s">
        <v>46</v>
      </c>
      <c r="B110" s="82"/>
      <c r="C110" s="82"/>
      <c r="D110" s="82"/>
      <c r="E110" s="82"/>
      <c r="F110" s="82"/>
      <c r="G110" s="82"/>
      <c r="H110" s="82"/>
      <c r="I110" s="82"/>
      <c r="J110" s="82"/>
      <c r="K110" s="82"/>
      <c r="L110" s="82"/>
      <c r="M110" s="82"/>
      <c r="N110" s="82"/>
      <c r="O110" s="82"/>
      <c r="P110" s="82" t="s">
        <v>153</v>
      </c>
      <c r="Q110" s="83"/>
      <c r="R110" s="83"/>
      <c r="S110" s="83"/>
      <c r="T110" s="83"/>
      <c r="U110" s="83"/>
      <c r="V110" s="83"/>
      <c r="W110" s="84" t="s">
        <v>154</v>
      </c>
      <c r="X110" s="85"/>
      <c r="Y110" s="86">
        <v>406848033</v>
      </c>
      <c r="Z110" s="87"/>
      <c r="AA110" s="87"/>
      <c r="AB110" s="87"/>
      <c r="AC110" s="84" t="s">
        <v>170</v>
      </c>
      <c r="AD110" s="85"/>
      <c r="AE110" s="86">
        <v>97904308.25</v>
      </c>
      <c r="AF110" s="87"/>
      <c r="AG110" s="25" t="s">
        <v>182</v>
      </c>
      <c r="AH110" s="86">
        <v>82816782.480000004</v>
      </c>
      <c r="AI110" s="87"/>
      <c r="AJ110" s="42">
        <f>+AG110/AC110</f>
        <v>4.0795555555555554</v>
      </c>
      <c r="AK110" s="43"/>
      <c r="AL110" s="44">
        <f>+AH110/AE110</f>
        <v>0.84589518030734878</v>
      </c>
      <c r="AM110" s="45"/>
      <c r="AN110" s="45"/>
      <c r="AO110" s="45"/>
      <c r="AP110" s="45"/>
      <c r="AQ110" s="45"/>
      <c r="AR110" s="45"/>
      <c r="AS110" s="45"/>
      <c r="AT110" s="45"/>
      <c r="AU110" s="45"/>
      <c r="AV110" s="45"/>
      <c r="AW110" s="45"/>
      <c r="AX110" s="45"/>
      <c r="AY110" s="45"/>
      <c r="AZ110" s="45"/>
      <c r="BA110" s="45"/>
      <c r="BB110" s="45"/>
      <c r="BC110" s="45"/>
      <c r="BD110" s="45"/>
      <c r="BE110" s="45"/>
      <c r="BG110" s="21"/>
    </row>
    <row r="111" spans="1:60" ht="103.5" customHeight="1" x14ac:dyDescent="0.25">
      <c r="A111" s="38" t="s">
        <v>105</v>
      </c>
      <c r="B111" s="38"/>
      <c r="C111" s="38"/>
      <c r="D111" s="38"/>
      <c r="E111" s="38"/>
      <c r="F111" s="38"/>
      <c r="G111" s="38"/>
      <c r="H111" s="38"/>
      <c r="I111" s="38"/>
      <c r="J111" s="38"/>
      <c r="K111" s="38"/>
      <c r="L111" s="38"/>
      <c r="M111" s="38"/>
      <c r="N111" s="38"/>
      <c r="O111" s="10"/>
      <c r="P111" s="38" t="s">
        <v>153</v>
      </c>
      <c r="Q111" s="38"/>
      <c r="R111" s="38"/>
      <c r="S111" s="38"/>
      <c r="T111" s="38"/>
      <c r="U111" s="38"/>
      <c r="V111" s="38"/>
      <c r="W111" s="11"/>
      <c r="X111" s="12" t="s">
        <v>152</v>
      </c>
      <c r="Y111" s="13"/>
      <c r="Z111" s="14"/>
      <c r="AA111" s="39">
        <v>1000000</v>
      </c>
      <c r="AB111" s="40"/>
      <c r="AC111" s="41">
        <v>35</v>
      </c>
      <c r="AD111" s="41"/>
      <c r="AE111" s="16">
        <v>300000</v>
      </c>
      <c r="AF111" s="15"/>
      <c r="AG111" s="16">
        <v>6</v>
      </c>
      <c r="AH111" s="46">
        <v>0</v>
      </c>
      <c r="AI111" s="47"/>
      <c r="AJ111" s="42">
        <f>+AG111/AC111</f>
        <v>0.17142857142857143</v>
      </c>
      <c r="AK111" s="43"/>
      <c r="AL111" s="44">
        <f>+AH111/AE111</f>
        <v>0</v>
      </c>
      <c r="AM111" s="45"/>
      <c r="AN111" s="45"/>
      <c r="AO111" s="45"/>
      <c r="AP111" s="45"/>
      <c r="AQ111" s="45"/>
      <c r="AR111" s="45"/>
      <c r="AS111" s="45"/>
      <c r="AT111" s="45"/>
      <c r="AU111" s="45"/>
      <c r="AV111" s="45"/>
      <c r="AW111" s="45"/>
      <c r="AX111" s="45"/>
      <c r="AY111" s="45"/>
      <c r="AZ111" s="45"/>
      <c r="BA111" s="45"/>
      <c r="BB111" s="45"/>
      <c r="BC111" s="45"/>
      <c r="BD111" s="45"/>
      <c r="BE111" s="45"/>
    </row>
    <row r="112" spans="1:60" ht="19.5" customHeight="1" x14ac:dyDescent="0.25">
      <c r="A112" s="49" t="s">
        <v>68</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row>
    <row r="113" spans="1:59" ht="37.5" customHeight="1" x14ac:dyDescent="0.25">
      <c r="A113" s="105" t="s">
        <v>102</v>
      </c>
      <c r="B113" s="105"/>
      <c r="C113" s="105"/>
      <c r="D113" s="105"/>
      <c r="E113" s="105"/>
      <c r="F113" s="105"/>
      <c r="G113" s="105"/>
      <c r="H113" s="105"/>
      <c r="I113" s="105"/>
      <c r="J113" s="105"/>
      <c r="K113" s="105"/>
      <c r="L113" s="105"/>
      <c r="M113" s="105"/>
      <c r="N113" s="105"/>
      <c r="O113" s="105"/>
      <c r="P113" s="105"/>
      <c r="Q113" s="105"/>
      <c r="R113" s="105"/>
      <c r="S113" s="105"/>
      <c r="T113" s="105"/>
      <c r="U113" s="105"/>
      <c r="V113" s="104" t="s">
        <v>103</v>
      </c>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c r="BD113" s="104"/>
      <c r="BE113" s="104"/>
    </row>
    <row r="114" spans="1:59" ht="18.600000000000001" customHeight="1" x14ac:dyDescent="0.25">
      <c r="A114" s="34" t="s">
        <v>29</v>
      </c>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row>
    <row r="115" spans="1:59" ht="26.25" customHeight="1" x14ac:dyDescent="0.25">
      <c r="A115" s="35" t="s">
        <v>108</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row>
    <row r="116" spans="1:59" ht="18.600000000000001" customHeight="1" x14ac:dyDescent="0.25">
      <c r="A116" s="34" t="s">
        <v>30</v>
      </c>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row>
    <row r="117" spans="1:59" ht="52.5" customHeight="1" x14ac:dyDescent="0.25">
      <c r="A117" s="51" t="s">
        <v>171</v>
      </c>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row>
    <row r="118" spans="1:59" ht="20.85" customHeight="1" x14ac:dyDescent="0.25">
      <c r="A118" s="34" t="s">
        <v>31</v>
      </c>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row>
    <row r="119" spans="1:59" ht="24" customHeight="1" x14ac:dyDescent="0.25">
      <c r="A119" s="35" t="s">
        <v>167</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row>
    <row r="120" spans="1:59" ht="18.600000000000001" customHeight="1" x14ac:dyDescent="0.25">
      <c r="A120" s="34" t="s">
        <v>29</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row r="121" spans="1:59" ht="36" customHeight="1" x14ac:dyDescent="0.25">
      <c r="A121" s="35" t="s">
        <v>135</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row>
    <row r="122" spans="1:59" ht="18.600000000000001" customHeight="1" x14ac:dyDescent="0.25">
      <c r="A122" s="34" t="s">
        <v>30</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row>
    <row r="123" spans="1:59" ht="159.75" customHeight="1" x14ac:dyDescent="0.25">
      <c r="A123" s="52" t="s">
        <v>187</v>
      </c>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G123" t="s">
        <v>178</v>
      </c>
    </row>
    <row r="124" spans="1:59" ht="20.85" customHeight="1" x14ac:dyDescent="0.25">
      <c r="A124" s="34" t="s">
        <v>31</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row>
    <row r="125" spans="1:59" ht="38.25" customHeight="1" x14ac:dyDescent="0.25">
      <c r="A125" s="36" t="s">
        <v>179</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row>
    <row r="126" spans="1:59" ht="33" customHeight="1" x14ac:dyDescent="0.25">
      <c r="A126" s="33" t="s">
        <v>159</v>
      </c>
      <c r="B126" s="33"/>
      <c r="C126" s="33"/>
      <c r="D126" s="33"/>
      <c r="E126" s="33"/>
      <c r="F126" s="33"/>
      <c r="G126" s="33"/>
      <c r="H126" s="33"/>
      <c r="I126" s="33"/>
      <c r="J126" s="33"/>
      <c r="K126" s="33"/>
      <c r="L126" s="33"/>
      <c r="M126" s="33"/>
      <c r="N126" s="33"/>
      <c r="O126" s="33"/>
      <c r="P126" s="33"/>
      <c r="Q126" s="33"/>
      <c r="R126" s="33"/>
      <c r="S126" s="33"/>
      <c r="T126" s="33"/>
      <c r="U126" s="33"/>
      <c r="V126" s="33" t="s">
        <v>47</v>
      </c>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row>
    <row r="127" spans="1:59" ht="18.600000000000001" customHeight="1" x14ac:dyDescent="0.25">
      <c r="A127" s="34" t="s">
        <v>29</v>
      </c>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row>
    <row r="128" spans="1:59" ht="19.5" customHeight="1" x14ac:dyDescent="0.25">
      <c r="A128" s="35" t="s">
        <v>50</v>
      </c>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row>
    <row r="129" spans="1:57" ht="18.600000000000001" customHeight="1" x14ac:dyDescent="0.25">
      <c r="A129" s="34" t="s">
        <v>30</v>
      </c>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row>
    <row r="130" spans="1:57" ht="47.25" customHeight="1" x14ac:dyDescent="0.25">
      <c r="A130" s="36" t="s">
        <v>181</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row>
    <row r="131" spans="1:57" ht="20.85" customHeight="1" x14ac:dyDescent="0.25">
      <c r="A131" s="34" t="s">
        <v>31</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row>
    <row r="132" spans="1:57" ht="36" customHeight="1" x14ac:dyDescent="0.25">
      <c r="A132" s="36" t="s">
        <v>180</v>
      </c>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row>
    <row r="133" spans="1:57" ht="33.75" customHeight="1" x14ac:dyDescent="0.25">
      <c r="A133" s="33" t="s">
        <v>48</v>
      </c>
      <c r="B133" s="33"/>
      <c r="C133" s="33"/>
      <c r="D133" s="33"/>
      <c r="E133" s="33"/>
      <c r="F133" s="33"/>
      <c r="G133" s="33"/>
      <c r="H133" s="33"/>
      <c r="I133" s="33"/>
      <c r="J133" s="33"/>
      <c r="K133" s="33"/>
      <c r="L133" s="33"/>
      <c r="M133" s="33"/>
      <c r="N133" s="33"/>
      <c r="O133" s="33"/>
      <c r="P133" s="33"/>
      <c r="Q133" s="33"/>
      <c r="R133" s="33"/>
      <c r="S133" s="33"/>
      <c r="T133" s="33"/>
      <c r="U133" s="33"/>
      <c r="V133" s="33" t="s">
        <v>49</v>
      </c>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row>
    <row r="134" spans="1:57" ht="18.75" customHeight="1" x14ac:dyDescent="0.25">
      <c r="A134" s="34" t="s">
        <v>29</v>
      </c>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row>
    <row r="135" spans="1:57" ht="53.25" customHeight="1" x14ac:dyDescent="0.25">
      <c r="A135" s="35" t="s">
        <v>51</v>
      </c>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row>
    <row r="136" spans="1:57" ht="19.5" customHeight="1" x14ac:dyDescent="0.25">
      <c r="A136" s="34" t="s">
        <v>30</v>
      </c>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row>
    <row r="137" spans="1:57" ht="233.25" customHeight="1" x14ac:dyDescent="0.25">
      <c r="A137" s="51" t="s">
        <v>183</v>
      </c>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row>
    <row r="138" spans="1:57" ht="15" customHeight="1" x14ac:dyDescent="0.25">
      <c r="A138" s="34" t="s">
        <v>31</v>
      </c>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row>
    <row r="139" spans="1:57" ht="5.25" customHeight="1" x14ac:dyDescent="0.25">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row>
    <row r="140" spans="1:57" ht="57" customHeight="1" x14ac:dyDescent="0.25">
      <c r="A140" s="36" t="s">
        <v>184</v>
      </c>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row>
    <row r="141" spans="1:57" ht="36" customHeight="1" x14ac:dyDescent="0.25">
      <c r="A141" s="33" t="s">
        <v>104</v>
      </c>
      <c r="B141" s="33"/>
      <c r="C141" s="33"/>
      <c r="D141" s="33"/>
      <c r="E141" s="33"/>
      <c r="F141" s="33"/>
      <c r="G141" s="33"/>
      <c r="H141" s="33"/>
      <c r="I141" s="33"/>
      <c r="J141" s="33"/>
      <c r="K141" s="33"/>
      <c r="L141" s="33"/>
      <c r="M141" s="33"/>
      <c r="N141" s="33"/>
      <c r="O141" s="33"/>
      <c r="P141" s="33"/>
      <c r="Q141" s="33"/>
      <c r="R141" s="33"/>
      <c r="S141" s="33"/>
      <c r="T141" s="33"/>
      <c r="U141" s="33"/>
      <c r="V141" s="33" t="s">
        <v>106</v>
      </c>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row>
    <row r="142" spans="1:57" ht="15" customHeight="1" x14ac:dyDescent="0.25">
      <c r="A142" s="34" t="s">
        <v>29</v>
      </c>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row>
    <row r="143" spans="1:57" ht="42" customHeight="1" x14ac:dyDescent="0.25">
      <c r="A143" s="35" t="s">
        <v>107</v>
      </c>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row>
    <row r="144" spans="1:57" ht="27.75" customHeight="1" x14ac:dyDescent="0.25">
      <c r="A144" s="34" t="s">
        <v>30</v>
      </c>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row>
    <row r="145" spans="1:59" ht="40.5" customHeight="1" x14ac:dyDescent="0.25">
      <c r="A145" s="36" t="s">
        <v>185</v>
      </c>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row>
    <row r="146" spans="1:59" ht="17.25" customHeight="1" x14ac:dyDescent="0.25">
      <c r="A146" s="34" t="s">
        <v>31</v>
      </c>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row>
    <row r="147" spans="1:59" ht="27.75" customHeight="1" x14ac:dyDescent="0.25">
      <c r="A147" s="36" t="s">
        <v>186</v>
      </c>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row>
    <row r="148" spans="1:59" ht="15" customHeight="1" x14ac:dyDescent="0.25">
      <c r="A148" s="49" t="s">
        <v>109</v>
      </c>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row>
    <row r="149" spans="1:59" ht="15" customHeight="1" x14ac:dyDescent="0.25">
      <c r="A149" s="34" t="s">
        <v>11</v>
      </c>
      <c r="B149" s="34"/>
      <c r="C149" s="34"/>
      <c r="D149" s="34"/>
      <c r="E149" s="34"/>
      <c r="F149" s="34"/>
      <c r="G149" s="34"/>
      <c r="H149" s="34"/>
      <c r="I149" s="34"/>
      <c r="J149" s="34"/>
      <c r="K149" s="34"/>
      <c r="L149" s="34"/>
      <c r="M149" s="34"/>
      <c r="N149" s="34"/>
      <c r="O149" s="34"/>
      <c r="P149" s="34"/>
      <c r="Q149" s="34"/>
      <c r="R149" s="4"/>
      <c r="S149" s="4"/>
      <c r="T149" s="4"/>
      <c r="U149" s="29" t="s">
        <v>116</v>
      </c>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row>
    <row r="150" spans="1:59" ht="15" customHeight="1" x14ac:dyDescent="0.25">
      <c r="A150" s="69" t="s">
        <v>12</v>
      </c>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row>
    <row r="151" spans="1:59" ht="50.25" customHeight="1" x14ac:dyDescent="0.25">
      <c r="A151" s="4"/>
      <c r="B151" s="30" t="s">
        <v>117</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G151" s="5"/>
    </row>
    <row r="152" spans="1:59" ht="15" customHeight="1" x14ac:dyDescent="0.25">
      <c r="A152" s="69" t="s">
        <v>13</v>
      </c>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row>
    <row r="153" spans="1:59" ht="15" customHeight="1" x14ac:dyDescent="0.25">
      <c r="A153" s="31" t="s">
        <v>119</v>
      </c>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row>
    <row r="154" spans="1:59" ht="15" customHeight="1" x14ac:dyDescent="0.25">
      <c r="A154" s="69" t="s">
        <v>14</v>
      </c>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row>
    <row r="155" spans="1:59" ht="39" customHeight="1" x14ac:dyDescent="0.25">
      <c r="A155" s="35" t="s">
        <v>118</v>
      </c>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row>
    <row r="156" spans="1:59" ht="15.75" customHeight="1" x14ac:dyDescent="0.25">
      <c r="A156" s="49" t="s">
        <v>161</v>
      </c>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row>
    <row r="157" spans="1:59" ht="24.75" customHeight="1" x14ac:dyDescent="0.25">
      <c r="A157" s="154" t="s">
        <v>15</v>
      </c>
      <c r="B157" s="154"/>
      <c r="C157" s="154"/>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54"/>
      <c r="BD157" s="154"/>
      <c r="BE157" s="154"/>
    </row>
    <row r="158" spans="1:59" ht="15" customHeight="1" x14ac:dyDescent="0.25">
      <c r="A158" s="152" t="s">
        <v>16</v>
      </c>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t="s">
        <v>17</v>
      </c>
      <c r="Y158" s="102"/>
      <c r="Z158" s="102"/>
      <c r="AA158" s="102"/>
      <c r="AB158" s="102"/>
      <c r="AC158" s="102"/>
      <c r="AD158" s="152" t="s">
        <v>18</v>
      </c>
      <c r="AE158" s="102"/>
      <c r="AF158" s="102"/>
      <c r="AG158" s="102"/>
      <c r="AH158" s="102"/>
      <c r="AI158" s="152" t="s">
        <v>19</v>
      </c>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row>
    <row r="159" spans="1:59" ht="18.75" customHeight="1" x14ac:dyDescent="0.25">
      <c r="A159" s="155">
        <v>35327045</v>
      </c>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155"/>
      <c r="X159" s="155">
        <v>34327045</v>
      </c>
      <c r="Y159" s="156"/>
      <c r="Z159" s="156"/>
      <c r="AA159" s="156"/>
      <c r="AB159" s="156"/>
      <c r="AC159" s="156"/>
      <c r="AD159" s="155">
        <f>15140655+6622735.23</f>
        <v>21763390.23</v>
      </c>
      <c r="AE159" s="156"/>
      <c r="AF159" s="156"/>
      <c r="AG159" s="156"/>
      <c r="AH159" s="156"/>
      <c r="AI159" s="153">
        <f>AD159/X159</f>
        <v>0.63400127304869969</v>
      </c>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row>
    <row r="160" spans="1:59" ht="16.5" customHeight="1" x14ac:dyDescent="0.25">
      <c r="A160" s="137" t="s">
        <v>20</v>
      </c>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row>
    <row r="161" spans="1:57" ht="17.25" customHeight="1" x14ac:dyDescent="0.25">
      <c r="A161" s="138" t="s">
        <v>21</v>
      </c>
      <c r="B161" s="138"/>
      <c r="C161" s="138"/>
      <c r="D161" s="138"/>
      <c r="E161" s="138"/>
      <c r="F161" s="138"/>
      <c r="G161" s="138"/>
      <c r="H161" s="138"/>
      <c r="I161" s="138"/>
      <c r="J161" s="138"/>
      <c r="K161" s="138"/>
      <c r="L161" s="138"/>
      <c r="M161" s="138"/>
      <c r="N161" s="138"/>
      <c r="O161" s="138"/>
      <c r="P161" s="103" t="s">
        <v>21</v>
      </c>
      <c r="Q161" s="102"/>
      <c r="R161" s="102"/>
      <c r="S161" s="102"/>
      <c r="T161" s="102"/>
      <c r="U161" s="102"/>
      <c r="V161" s="102"/>
      <c r="W161" s="101" t="s">
        <v>22</v>
      </c>
      <c r="X161" s="102"/>
      <c r="Y161" s="102"/>
      <c r="Z161" s="102"/>
      <c r="AA161" s="102"/>
      <c r="AB161" s="102"/>
      <c r="AC161" s="101" t="s">
        <v>136</v>
      </c>
      <c r="AD161" s="102"/>
      <c r="AE161" s="102"/>
      <c r="AF161" s="102"/>
      <c r="AG161" s="101" t="s">
        <v>137</v>
      </c>
      <c r="AH161" s="102"/>
      <c r="AI161" s="102"/>
      <c r="AJ161" s="101" t="s">
        <v>23</v>
      </c>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row>
    <row r="162" spans="1:57" ht="61.5" customHeight="1" x14ac:dyDescent="0.25">
      <c r="A162" s="101" t="s">
        <v>24</v>
      </c>
      <c r="B162" s="101"/>
      <c r="C162" s="101"/>
      <c r="D162" s="101"/>
      <c r="E162" s="101"/>
      <c r="F162" s="101"/>
      <c r="G162" s="101"/>
      <c r="H162" s="101"/>
      <c r="I162" s="101"/>
      <c r="J162" s="101"/>
      <c r="K162" s="101"/>
      <c r="L162" s="101"/>
      <c r="M162" s="101"/>
      <c r="N162" s="101"/>
      <c r="O162" s="101"/>
      <c r="P162" s="101" t="s">
        <v>25</v>
      </c>
      <c r="Q162" s="102"/>
      <c r="R162" s="102"/>
      <c r="S162" s="102"/>
      <c r="T162" s="102"/>
      <c r="U162" s="102"/>
      <c r="V162" s="102"/>
      <c r="W162" s="101" t="s">
        <v>26</v>
      </c>
      <c r="X162" s="102"/>
      <c r="Y162" s="101" t="s">
        <v>27</v>
      </c>
      <c r="Z162" s="102"/>
      <c r="AA162" s="102"/>
      <c r="AB162" s="102"/>
      <c r="AC162" s="70" t="s">
        <v>142</v>
      </c>
      <c r="AD162" s="71"/>
      <c r="AE162" s="70" t="s">
        <v>157</v>
      </c>
      <c r="AF162" s="71"/>
      <c r="AG162" s="8" t="s">
        <v>146</v>
      </c>
      <c r="AH162" s="70" t="s">
        <v>147</v>
      </c>
      <c r="AI162" s="71"/>
      <c r="AJ162" s="101" t="s">
        <v>70</v>
      </c>
      <c r="AK162" s="102"/>
      <c r="AL162" s="101" t="s">
        <v>28</v>
      </c>
      <c r="AM162" s="102"/>
      <c r="AN162" s="102"/>
      <c r="AO162" s="102"/>
      <c r="AP162" s="102"/>
      <c r="AQ162" s="102"/>
      <c r="AR162" s="102"/>
      <c r="AS162" s="102"/>
      <c r="AT162" s="102"/>
      <c r="AU162" s="102"/>
      <c r="AV162" s="102"/>
      <c r="AW162" s="102"/>
      <c r="AX162" s="102"/>
      <c r="AY162" s="102"/>
      <c r="AZ162" s="102"/>
      <c r="BA162" s="102"/>
      <c r="BB162" s="102"/>
      <c r="BC162" s="102"/>
      <c r="BD162" s="102"/>
      <c r="BE162" s="102"/>
    </row>
    <row r="163" spans="1:57" ht="85.5" customHeight="1" x14ac:dyDescent="0.25">
      <c r="A163" s="92" t="s">
        <v>110</v>
      </c>
      <c r="B163" s="92"/>
      <c r="C163" s="92"/>
      <c r="D163" s="92"/>
      <c r="E163" s="92"/>
      <c r="F163" s="92"/>
      <c r="G163" s="92"/>
      <c r="H163" s="92"/>
      <c r="I163" s="92"/>
      <c r="J163" s="92"/>
      <c r="K163" s="92"/>
      <c r="L163" s="92"/>
      <c r="M163" s="92"/>
      <c r="N163" s="92"/>
      <c r="O163" s="92"/>
      <c r="P163" s="92" t="s">
        <v>52</v>
      </c>
      <c r="Q163" s="93"/>
      <c r="R163" s="93"/>
      <c r="S163" s="93"/>
      <c r="T163" s="93"/>
      <c r="U163" s="93"/>
      <c r="V163" s="93"/>
      <c r="W163" s="94">
        <v>1400</v>
      </c>
      <c r="X163" s="95"/>
      <c r="Y163" s="96">
        <v>11459182</v>
      </c>
      <c r="Z163" s="97"/>
      <c r="AA163" s="97"/>
      <c r="AB163" s="97"/>
      <c r="AC163" s="94">
        <v>325</v>
      </c>
      <c r="AD163" s="95"/>
      <c r="AE163" s="96">
        <v>3819727.33</v>
      </c>
      <c r="AF163" s="97"/>
      <c r="AG163" s="20">
        <v>1090</v>
      </c>
      <c r="AH163" s="96">
        <v>316328.5</v>
      </c>
      <c r="AI163" s="97"/>
      <c r="AJ163" s="98">
        <f>AG163/AC163</f>
        <v>3.3538461538461539</v>
      </c>
      <c r="AK163" s="99"/>
      <c r="AL163" s="98">
        <f>AH163/AE163</f>
        <v>8.2814419111952683E-2</v>
      </c>
      <c r="AM163" s="99"/>
      <c r="AN163" s="99"/>
      <c r="AO163" s="99"/>
      <c r="AP163" s="99"/>
      <c r="AQ163" s="99"/>
      <c r="AR163" s="99"/>
      <c r="AS163" s="99"/>
      <c r="AT163" s="99"/>
      <c r="AU163" s="99"/>
      <c r="AV163" s="99"/>
      <c r="AW163" s="99"/>
      <c r="AX163" s="99"/>
      <c r="AY163" s="99"/>
      <c r="AZ163" s="99"/>
      <c r="BA163" s="99"/>
      <c r="BB163" s="99"/>
      <c r="BC163" s="99"/>
      <c r="BD163" s="99"/>
      <c r="BE163" s="99"/>
    </row>
    <row r="164" spans="1:57" ht="90.75" customHeight="1" x14ac:dyDescent="0.25">
      <c r="A164" s="92" t="s">
        <v>111</v>
      </c>
      <c r="B164" s="92"/>
      <c r="C164" s="92"/>
      <c r="D164" s="92"/>
      <c r="E164" s="92"/>
      <c r="F164" s="92"/>
      <c r="G164" s="92"/>
      <c r="H164" s="92"/>
      <c r="I164" s="92"/>
      <c r="J164" s="92"/>
      <c r="K164" s="92"/>
      <c r="L164" s="92"/>
      <c r="M164" s="92"/>
      <c r="N164" s="92"/>
      <c r="O164" s="92"/>
      <c r="P164" s="92" t="s">
        <v>53</v>
      </c>
      <c r="Q164" s="93"/>
      <c r="R164" s="93"/>
      <c r="S164" s="93"/>
      <c r="T164" s="93"/>
      <c r="U164" s="93"/>
      <c r="V164" s="93"/>
      <c r="W164" s="94">
        <v>6</v>
      </c>
      <c r="X164" s="95"/>
      <c r="Y164" s="96">
        <v>1360000</v>
      </c>
      <c r="Z164" s="97"/>
      <c r="AA164" s="97"/>
      <c r="AB164" s="97"/>
      <c r="AC164" s="94">
        <v>2</v>
      </c>
      <c r="AD164" s="95"/>
      <c r="AE164" s="96">
        <v>375000</v>
      </c>
      <c r="AF164" s="97"/>
      <c r="AG164" s="18">
        <v>2</v>
      </c>
      <c r="AH164" s="96">
        <v>50504</v>
      </c>
      <c r="AI164" s="97"/>
      <c r="AJ164" s="98">
        <f>AG164/AC164</f>
        <v>1</v>
      </c>
      <c r="AK164" s="99"/>
      <c r="AL164" s="98">
        <f>AH164/AE164</f>
        <v>0.13467733333333334</v>
      </c>
      <c r="AM164" s="99"/>
      <c r="AN164" s="99"/>
      <c r="AO164" s="99"/>
      <c r="AP164" s="99"/>
      <c r="AQ164" s="99"/>
      <c r="AR164" s="99"/>
      <c r="AS164" s="99"/>
      <c r="AT164" s="99"/>
      <c r="AU164" s="99"/>
      <c r="AV164" s="99"/>
      <c r="AW164" s="99"/>
      <c r="AX164" s="99"/>
      <c r="AY164" s="99"/>
      <c r="AZ164" s="99"/>
      <c r="BA164" s="99"/>
      <c r="BB164" s="99"/>
      <c r="BC164" s="99"/>
      <c r="BD164" s="99"/>
      <c r="BE164" s="99"/>
    </row>
    <row r="165" spans="1:57" ht="78" customHeight="1" x14ac:dyDescent="0.25">
      <c r="A165" s="140" t="s">
        <v>160</v>
      </c>
      <c r="B165" s="141"/>
      <c r="C165" s="141"/>
      <c r="D165" s="141"/>
      <c r="E165" s="141"/>
      <c r="F165" s="141"/>
      <c r="G165" s="141"/>
      <c r="H165" s="141"/>
      <c r="I165" s="141"/>
      <c r="J165" s="141"/>
      <c r="K165" s="141"/>
      <c r="L165" s="141"/>
      <c r="M165" s="141"/>
      <c r="N165" s="142"/>
      <c r="O165" s="17"/>
      <c r="P165" s="143" t="s">
        <v>113</v>
      </c>
      <c r="Q165" s="144"/>
      <c r="R165" s="144"/>
      <c r="S165" s="144"/>
      <c r="T165" s="144"/>
      <c r="U165" s="144"/>
      <c r="V165" s="145"/>
      <c r="W165" s="18"/>
      <c r="X165" s="6">
        <v>163</v>
      </c>
      <c r="Y165" s="19"/>
      <c r="Z165" s="7"/>
      <c r="AA165" s="146">
        <v>26000000</v>
      </c>
      <c r="AB165" s="147"/>
      <c r="AC165" s="148">
        <v>42</v>
      </c>
      <c r="AD165" s="149"/>
      <c r="AE165" s="19">
        <v>6500000</v>
      </c>
      <c r="AF165" s="7"/>
      <c r="AG165" s="18">
        <v>27</v>
      </c>
      <c r="AH165" s="150">
        <v>6500000</v>
      </c>
      <c r="AI165" s="151"/>
      <c r="AJ165" s="98">
        <f>AG165/AC165</f>
        <v>0.6428571428571429</v>
      </c>
      <c r="AK165" s="99"/>
      <c r="AL165" s="98">
        <f>AH165/AE165</f>
        <v>1</v>
      </c>
      <c r="AM165" s="99"/>
      <c r="AN165" s="99"/>
      <c r="AO165" s="99"/>
      <c r="AP165" s="99"/>
      <c r="AQ165" s="99"/>
      <c r="AR165" s="99"/>
      <c r="AS165" s="99"/>
      <c r="AT165" s="99"/>
      <c r="AU165" s="99"/>
      <c r="AV165" s="99"/>
      <c r="AW165" s="99"/>
      <c r="AX165" s="99"/>
      <c r="AY165" s="99"/>
      <c r="AZ165" s="99"/>
      <c r="BA165" s="99"/>
      <c r="BB165" s="99"/>
      <c r="BC165" s="99"/>
      <c r="BD165" s="99"/>
      <c r="BE165" s="99"/>
    </row>
    <row r="166" spans="1:57" ht="85.5" customHeight="1" x14ac:dyDescent="0.25">
      <c r="A166" s="59" t="s">
        <v>112</v>
      </c>
      <c r="B166" s="59"/>
      <c r="C166" s="59"/>
      <c r="D166" s="59"/>
      <c r="E166" s="59"/>
      <c r="F166" s="59"/>
      <c r="G166" s="59"/>
      <c r="H166" s="59"/>
      <c r="I166" s="59"/>
      <c r="J166" s="59"/>
      <c r="K166" s="59"/>
      <c r="L166" s="59"/>
      <c r="M166" s="59"/>
      <c r="N166" s="59"/>
      <c r="O166" s="59"/>
      <c r="P166" s="59" t="s">
        <v>54</v>
      </c>
      <c r="Q166" s="60"/>
      <c r="R166" s="60"/>
      <c r="S166" s="60"/>
      <c r="T166" s="60"/>
      <c r="U166" s="60"/>
      <c r="V166" s="60"/>
      <c r="W166" s="53">
        <v>13025</v>
      </c>
      <c r="X166" s="54"/>
      <c r="Y166" s="55">
        <v>24820000</v>
      </c>
      <c r="Z166" s="56"/>
      <c r="AA166" s="56"/>
      <c r="AB166" s="56"/>
      <c r="AC166" s="53">
        <v>3500</v>
      </c>
      <c r="AD166" s="54"/>
      <c r="AE166" s="55">
        <v>6205000</v>
      </c>
      <c r="AF166" s="56"/>
      <c r="AG166" s="20">
        <v>6116</v>
      </c>
      <c r="AH166" s="55">
        <v>6220117.3099999996</v>
      </c>
      <c r="AI166" s="56"/>
      <c r="AJ166" s="57">
        <f>AG166/AC166</f>
        <v>1.7474285714285713</v>
      </c>
      <c r="AK166" s="58"/>
      <c r="AL166" s="57">
        <f>AH166/AE166</f>
        <v>1.0024363110394843</v>
      </c>
      <c r="AM166" s="58"/>
      <c r="AN166" s="58"/>
      <c r="AO166" s="58"/>
      <c r="AP166" s="58"/>
      <c r="AQ166" s="58"/>
      <c r="AR166" s="58"/>
      <c r="AS166" s="58"/>
      <c r="AT166" s="58"/>
      <c r="AU166" s="58"/>
      <c r="AV166" s="58"/>
      <c r="AW166" s="58"/>
      <c r="AX166" s="58"/>
      <c r="AY166" s="58"/>
      <c r="AZ166" s="58"/>
      <c r="BA166" s="58"/>
      <c r="BB166" s="58"/>
      <c r="BC166" s="58"/>
      <c r="BD166" s="58"/>
      <c r="BE166" s="58"/>
    </row>
    <row r="167" spans="1:57" ht="99" customHeight="1" x14ac:dyDescent="0.25">
      <c r="A167" s="59" t="s">
        <v>120</v>
      </c>
      <c r="B167" s="59"/>
      <c r="C167" s="59"/>
      <c r="D167" s="59"/>
      <c r="E167" s="59"/>
      <c r="F167" s="59"/>
      <c r="G167" s="59"/>
      <c r="H167" s="59"/>
      <c r="I167" s="59"/>
      <c r="J167" s="59"/>
      <c r="K167" s="59"/>
      <c r="L167" s="59"/>
      <c r="M167" s="59"/>
      <c r="N167" s="59"/>
      <c r="O167" s="59"/>
      <c r="P167" s="59" t="s">
        <v>55</v>
      </c>
      <c r="Q167" s="60"/>
      <c r="R167" s="60"/>
      <c r="S167" s="60"/>
      <c r="T167" s="60"/>
      <c r="U167" s="60"/>
      <c r="V167" s="60"/>
      <c r="W167" s="53">
        <v>25</v>
      </c>
      <c r="X167" s="54"/>
      <c r="Y167" s="55">
        <v>1632000</v>
      </c>
      <c r="Z167" s="56"/>
      <c r="AA167" s="56"/>
      <c r="AB167" s="56"/>
      <c r="AC167" s="53">
        <v>8</v>
      </c>
      <c r="AD167" s="54"/>
      <c r="AE167" s="55">
        <v>450000</v>
      </c>
      <c r="AF167" s="56"/>
      <c r="AG167" s="20">
        <v>5</v>
      </c>
      <c r="AH167" s="55">
        <v>282020</v>
      </c>
      <c r="AI167" s="56"/>
      <c r="AJ167" s="57">
        <f>AG167/AC167</f>
        <v>0.625</v>
      </c>
      <c r="AK167" s="58"/>
      <c r="AL167" s="57">
        <f>AH167/AE167</f>
        <v>0.62671111111111111</v>
      </c>
      <c r="AM167" s="58"/>
      <c r="AN167" s="58"/>
      <c r="AO167" s="58"/>
      <c r="AP167" s="58"/>
      <c r="AQ167" s="58"/>
      <c r="AR167" s="58"/>
      <c r="AS167" s="58"/>
      <c r="AT167" s="58"/>
      <c r="AU167" s="58"/>
      <c r="AV167" s="58"/>
      <c r="AW167" s="58"/>
      <c r="AX167" s="58"/>
      <c r="AY167" s="58"/>
      <c r="AZ167" s="58"/>
      <c r="BA167" s="58"/>
      <c r="BB167" s="58"/>
      <c r="BC167" s="58"/>
      <c r="BD167" s="58"/>
      <c r="BE167" s="58"/>
    </row>
    <row r="168" spans="1:57" ht="18.600000000000001" customHeight="1" x14ac:dyDescent="0.25">
      <c r="A168" s="139" t="s">
        <v>69</v>
      </c>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row>
    <row r="169" spans="1:57" ht="33" customHeight="1" x14ac:dyDescent="0.25">
      <c r="A169" s="32" t="s">
        <v>121</v>
      </c>
      <c r="B169" s="32"/>
      <c r="C169" s="32"/>
      <c r="D169" s="32"/>
      <c r="E169" s="32"/>
      <c r="F169" s="32"/>
      <c r="G169" s="32"/>
      <c r="H169" s="32"/>
      <c r="I169" s="32"/>
      <c r="J169" s="32"/>
      <c r="K169" s="32"/>
      <c r="L169" s="32"/>
      <c r="M169" s="32"/>
      <c r="N169" s="32"/>
      <c r="O169" s="32"/>
      <c r="P169" s="32"/>
      <c r="Q169" s="32"/>
      <c r="R169" s="32"/>
      <c r="S169" s="32"/>
      <c r="T169" s="32"/>
      <c r="U169" s="32"/>
      <c r="V169" s="33" t="s">
        <v>122</v>
      </c>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row>
    <row r="170" spans="1:57" ht="19.5" customHeight="1" x14ac:dyDescent="0.25">
      <c r="A170" s="34" t="s">
        <v>123</v>
      </c>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row>
    <row r="171" spans="1:57" ht="26.25" customHeight="1" x14ac:dyDescent="0.25">
      <c r="A171" s="100" t="s">
        <v>30</v>
      </c>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row>
    <row r="172" spans="1:57" ht="136.5" customHeight="1" x14ac:dyDescent="0.25">
      <c r="A172" s="51" t="s">
        <v>198</v>
      </c>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row>
    <row r="173" spans="1:57" ht="18" customHeight="1" x14ac:dyDescent="0.25">
      <c r="A173" s="34" t="s">
        <v>31</v>
      </c>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row>
    <row r="174" spans="1:57" ht="29.25" customHeight="1" x14ac:dyDescent="0.25">
      <c r="A174" s="35" t="s">
        <v>162</v>
      </c>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row>
    <row r="175" spans="1:57" ht="48.75" customHeight="1" x14ac:dyDescent="0.25">
      <c r="A175" s="32" t="s">
        <v>124</v>
      </c>
      <c r="B175" s="32"/>
      <c r="C175" s="32"/>
      <c r="D175" s="32"/>
      <c r="E175" s="32"/>
      <c r="F175" s="32"/>
      <c r="G175" s="32"/>
      <c r="H175" s="32"/>
      <c r="I175" s="32"/>
      <c r="J175" s="32"/>
      <c r="K175" s="32"/>
      <c r="L175" s="32"/>
      <c r="M175" s="32"/>
      <c r="N175" s="32"/>
      <c r="O175" s="32"/>
      <c r="P175" s="32"/>
      <c r="Q175" s="32"/>
      <c r="R175" s="32"/>
      <c r="S175" s="32"/>
      <c r="T175" s="32"/>
      <c r="U175" s="32"/>
      <c r="V175" s="33" t="s">
        <v>56</v>
      </c>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row>
    <row r="176" spans="1:57" ht="18.75" customHeight="1" x14ac:dyDescent="0.25">
      <c r="A176" s="34" t="s">
        <v>29</v>
      </c>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row>
    <row r="177" spans="1:60" ht="40.5" customHeight="1" x14ac:dyDescent="0.25">
      <c r="A177" s="35" t="s">
        <v>125</v>
      </c>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row>
    <row r="178" spans="1:60" ht="16.5" customHeight="1" x14ac:dyDescent="0.25">
      <c r="A178" s="34" t="s">
        <v>30</v>
      </c>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row>
    <row r="179" spans="1:60" ht="168" customHeight="1" x14ac:dyDescent="0.25">
      <c r="A179" s="36" t="s">
        <v>188</v>
      </c>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row>
    <row r="180" spans="1:60" ht="21" customHeight="1" x14ac:dyDescent="0.25">
      <c r="A180" s="34" t="s">
        <v>31</v>
      </c>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row>
    <row r="181" spans="1:60" ht="42.75" customHeight="1" x14ac:dyDescent="0.25">
      <c r="A181" s="36" t="s">
        <v>189</v>
      </c>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row>
    <row r="182" spans="1:60" ht="30.75" customHeight="1" x14ac:dyDescent="0.25">
      <c r="A182" s="32" t="s">
        <v>126</v>
      </c>
      <c r="B182" s="32"/>
      <c r="C182" s="32"/>
      <c r="D182" s="32"/>
      <c r="E182" s="32"/>
      <c r="F182" s="32"/>
      <c r="G182" s="32"/>
      <c r="H182" s="32"/>
      <c r="I182" s="32"/>
      <c r="J182" s="32"/>
      <c r="K182" s="32"/>
      <c r="L182" s="32"/>
      <c r="M182" s="32"/>
      <c r="N182" s="32"/>
      <c r="O182" s="32"/>
      <c r="P182" s="32"/>
      <c r="Q182" s="32"/>
      <c r="R182" s="32"/>
      <c r="S182" s="32"/>
      <c r="T182" s="32"/>
      <c r="U182" s="32"/>
      <c r="V182" s="33" t="s">
        <v>127</v>
      </c>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row>
    <row r="183" spans="1:60" ht="20.25" customHeight="1" x14ac:dyDescent="0.25">
      <c r="A183" s="34" t="s">
        <v>29</v>
      </c>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row>
    <row r="184" spans="1:60" ht="15" customHeight="1" x14ac:dyDescent="0.25">
      <c r="A184" s="35" t="s">
        <v>59</v>
      </c>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row>
    <row r="185" spans="1:60" ht="20.25" customHeight="1" x14ac:dyDescent="0.25">
      <c r="A185" s="34" t="s">
        <v>30</v>
      </c>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row>
    <row r="186" spans="1:60" ht="87" customHeight="1" x14ac:dyDescent="0.25">
      <c r="A186" s="37" t="s">
        <v>191</v>
      </c>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
      <c r="BG186" s="3"/>
      <c r="BH186" s="3"/>
    </row>
    <row r="187" spans="1:60" ht="21.75" customHeight="1" x14ac:dyDescent="0.25">
      <c r="A187" s="34" t="s">
        <v>31</v>
      </c>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
      <c r="BG187" s="3"/>
      <c r="BH187" s="3"/>
    </row>
    <row r="188" spans="1:60" ht="27" customHeight="1" x14ac:dyDescent="0.25">
      <c r="A188" s="36" t="s">
        <v>190</v>
      </c>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
      <c r="BG188" s="3"/>
      <c r="BH188" s="3"/>
    </row>
    <row r="189" spans="1:60" ht="15.75" customHeight="1" x14ac:dyDescent="0.25">
      <c r="A189" s="32" t="s">
        <v>57</v>
      </c>
      <c r="B189" s="32"/>
      <c r="C189" s="32"/>
      <c r="D189" s="32"/>
      <c r="E189" s="32"/>
      <c r="F189" s="32"/>
      <c r="G189" s="32"/>
      <c r="H189" s="32"/>
      <c r="I189" s="32"/>
      <c r="J189" s="32"/>
      <c r="K189" s="32"/>
      <c r="L189" s="32"/>
      <c r="M189" s="32"/>
      <c r="N189" s="32"/>
      <c r="O189" s="32"/>
      <c r="P189" s="32"/>
      <c r="Q189" s="32"/>
      <c r="R189" s="32"/>
      <c r="S189" s="32"/>
      <c r="T189" s="32"/>
      <c r="U189" s="32"/>
      <c r="V189" s="33" t="s">
        <v>58</v>
      </c>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
      <c r="BG189" s="3"/>
      <c r="BH189" s="3"/>
    </row>
    <row r="190" spans="1:60" ht="21" customHeight="1" x14ac:dyDescent="0.25">
      <c r="A190" s="34" t="s">
        <v>29</v>
      </c>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
      <c r="BG190" s="3"/>
      <c r="BH190" s="3"/>
    </row>
    <row r="191" spans="1:60" ht="37.5" customHeight="1" x14ac:dyDescent="0.25">
      <c r="A191" s="35" t="s">
        <v>74</v>
      </c>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row>
    <row r="192" spans="1:60" ht="22.5" customHeight="1" x14ac:dyDescent="0.25">
      <c r="A192" s="34" t="s">
        <v>30</v>
      </c>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row>
    <row r="193" spans="1:57" ht="201" customHeight="1" x14ac:dyDescent="0.25">
      <c r="A193" s="36" t="s">
        <v>192</v>
      </c>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row>
    <row r="194" spans="1:57" ht="19.5" customHeight="1" x14ac:dyDescent="0.25">
      <c r="A194" s="34" t="s">
        <v>31</v>
      </c>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row>
    <row r="195" spans="1:57" ht="34.5" customHeight="1" x14ac:dyDescent="0.25">
      <c r="A195" s="36" t="s">
        <v>163</v>
      </c>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row>
    <row r="196" spans="1:57" ht="18" customHeight="1" x14ac:dyDescent="0.25">
      <c r="A196" s="32" t="s">
        <v>193</v>
      </c>
      <c r="B196" s="32"/>
      <c r="C196" s="32"/>
      <c r="D196" s="32"/>
      <c r="E196" s="32"/>
      <c r="F196" s="32"/>
      <c r="G196" s="32"/>
      <c r="H196" s="32"/>
      <c r="I196" s="32"/>
      <c r="J196" s="32"/>
      <c r="K196" s="32"/>
      <c r="L196" s="32"/>
      <c r="M196" s="32"/>
      <c r="N196" s="32"/>
      <c r="O196" s="32"/>
      <c r="P196" s="32"/>
      <c r="Q196" s="32"/>
      <c r="R196" s="32"/>
      <c r="S196" s="32"/>
      <c r="T196" s="32"/>
      <c r="U196" s="32"/>
      <c r="V196" s="33" t="s">
        <v>128</v>
      </c>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row>
    <row r="197" spans="1:57" ht="23.25" customHeight="1" x14ac:dyDescent="0.25">
      <c r="A197" s="34" t="s">
        <v>29</v>
      </c>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row>
    <row r="198" spans="1:57" ht="16.5" x14ac:dyDescent="0.25">
      <c r="A198" s="30" t="s">
        <v>129</v>
      </c>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row>
    <row r="199" spans="1:57" ht="3" customHeight="1" x14ac:dyDescent="0.25"/>
    <row r="200" spans="1:57" ht="15" customHeight="1" x14ac:dyDescent="0.25">
      <c r="A200" s="34" t="s">
        <v>30</v>
      </c>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row>
    <row r="201" spans="1:57" ht="39" customHeight="1" x14ac:dyDescent="0.25">
      <c r="A201" s="28" t="s">
        <v>194</v>
      </c>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row>
    <row r="202" spans="1:57" x14ac:dyDescent="0.25">
      <c r="A202" s="34" t="s">
        <v>31</v>
      </c>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row>
    <row r="203" spans="1:57" ht="23.25" customHeight="1" x14ac:dyDescent="0.25">
      <c r="A203" s="28" t="s">
        <v>195</v>
      </c>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row>
    <row r="204" spans="1:57" hidden="1" x14ac:dyDescent="0.25"/>
  </sheetData>
  <mergeCells count="421">
    <mergeCell ref="BH87:BK87"/>
    <mergeCell ref="BL87:BM87"/>
    <mergeCell ref="BN87:BO87"/>
    <mergeCell ref="BQ87:BR87"/>
    <mergeCell ref="BS87:BT87"/>
    <mergeCell ref="A156:BE156"/>
    <mergeCell ref="AI158:BE158"/>
    <mergeCell ref="AI159:BE159"/>
    <mergeCell ref="A157:BE157"/>
    <mergeCell ref="A158:W158"/>
    <mergeCell ref="X159:AC159"/>
    <mergeCell ref="AD159:AH159"/>
    <mergeCell ref="X158:AC158"/>
    <mergeCell ref="AD158:AH158"/>
    <mergeCell ref="A159:W159"/>
    <mergeCell ref="A143:BE143"/>
    <mergeCell ref="A145:BE145"/>
    <mergeCell ref="A147:BE147"/>
    <mergeCell ref="A144:BE144"/>
    <mergeCell ref="A146:BE146"/>
    <mergeCell ref="A155:BE155"/>
    <mergeCell ref="A139:BE139"/>
    <mergeCell ref="A148:BE148"/>
    <mergeCell ref="A149:Q149"/>
    <mergeCell ref="A150:BE150"/>
    <mergeCell ref="A152:BE152"/>
    <mergeCell ref="A154:BE154"/>
    <mergeCell ref="A142:BE142"/>
    <mergeCell ref="A160:BE160"/>
    <mergeCell ref="A161:O161"/>
    <mergeCell ref="A162:O162"/>
    <mergeCell ref="A163:O163"/>
    <mergeCell ref="A168:BE168"/>
    <mergeCell ref="A165:N165"/>
    <mergeCell ref="P165:V165"/>
    <mergeCell ref="AA165:AB165"/>
    <mergeCell ref="AC165:AD165"/>
    <mergeCell ref="AH165:AI165"/>
    <mergeCell ref="AJ165:AK165"/>
    <mergeCell ref="AL165:BE165"/>
    <mergeCell ref="AJ161:BE161"/>
    <mergeCell ref="P162:V162"/>
    <mergeCell ref="W162:X162"/>
    <mergeCell ref="Y162:AB162"/>
    <mergeCell ref="AC162:AD162"/>
    <mergeCell ref="AE162:AF162"/>
    <mergeCell ref="AH162:AI162"/>
    <mergeCell ref="AJ162:AK162"/>
    <mergeCell ref="A109:O109"/>
    <mergeCell ref="A110:O110"/>
    <mergeCell ref="A100:BE100"/>
    <mergeCell ref="A101:BE101"/>
    <mergeCell ref="A102:W102"/>
    <mergeCell ref="A103:W103"/>
    <mergeCell ref="AI102:BE102"/>
    <mergeCell ref="AI103:BE103"/>
    <mergeCell ref="A104:BE104"/>
    <mergeCell ref="A106:O106"/>
    <mergeCell ref="A107:O107"/>
    <mergeCell ref="A105:O105"/>
    <mergeCell ref="AJ107:AK107"/>
    <mergeCell ref="AL107:BE107"/>
    <mergeCell ref="P108:V108"/>
    <mergeCell ref="W108:X108"/>
    <mergeCell ref="Y108:AB108"/>
    <mergeCell ref="AC108:AD108"/>
    <mergeCell ref="AE108:AF108"/>
    <mergeCell ref="AH108:AI108"/>
    <mergeCell ref="AJ108:AK108"/>
    <mergeCell ref="AL108:BE108"/>
    <mergeCell ref="AC109:AD109"/>
    <mergeCell ref="Y106:AB106"/>
    <mergeCell ref="A86:BE86"/>
    <mergeCell ref="A88:BE88"/>
    <mergeCell ref="A90:BE90"/>
    <mergeCell ref="A87:BE87"/>
    <mergeCell ref="A89:BE89"/>
    <mergeCell ref="A91:BE91"/>
    <mergeCell ref="A108:O108"/>
    <mergeCell ref="A92:BE92"/>
    <mergeCell ref="X102:AC102"/>
    <mergeCell ref="AD102:AH102"/>
    <mergeCell ref="A95:BE95"/>
    <mergeCell ref="A94:BE94"/>
    <mergeCell ref="A98:BE98"/>
    <mergeCell ref="A97:BE97"/>
    <mergeCell ref="A99:BE99"/>
    <mergeCell ref="S93:BE93"/>
    <mergeCell ref="A93:R93"/>
    <mergeCell ref="A96:BE96"/>
    <mergeCell ref="P106:V106"/>
    <mergeCell ref="W106:X106"/>
    <mergeCell ref="AC106:AD106"/>
    <mergeCell ref="AE106:AF106"/>
    <mergeCell ref="AH106:AI106"/>
    <mergeCell ref="AJ106:AK106"/>
    <mergeCell ref="A78:U78"/>
    <mergeCell ref="V78:BE78"/>
    <mergeCell ref="A79:BE79"/>
    <mergeCell ref="A81:BE81"/>
    <mergeCell ref="A83:BE83"/>
    <mergeCell ref="A84:BE84"/>
    <mergeCell ref="A82:BE82"/>
    <mergeCell ref="A80:BE80"/>
    <mergeCell ref="V85:BE85"/>
    <mergeCell ref="A85:U85"/>
    <mergeCell ref="A68:BE68"/>
    <mergeCell ref="A47:BE47"/>
    <mergeCell ref="A60:BE60"/>
    <mergeCell ref="S61:BE61"/>
    <mergeCell ref="A61:R61"/>
    <mergeCell ref="A62:BE62"/>
    <mergeCell ref="A58:BE58"/>
    <mergeCell ref="A59:BE59"/>
    <mergeCell ref="A77:BE77"/>
    <mergeCell ref="A52:BE52"/>
    <mergeCell ref="A54:BE54"/>
    <mergeCell ref="A63:BE63"/>
    <mergeCell ref="A65:BE65"/>
    <mergeCell ref="A66:BE66"/>
    <mergeCell ref="A67:BE67"/>
    <mergeCell ref="A64:BE64"/>
    <mergeCell ref="AL76:BE76"/>
    <mergeCell ref="Y75:AB75"/>
    <mergeCell ref="AC75:AD75"/>
    <mergeCell ref="AE75:AF75"/>
    <mergeCell ref="AH75:AI75"/>
    <mergeCell ref="AJ75:AK75"/>
    <mergeCell ref="A69:BE69"/>
    <mergeCell ref="A70:W70"/>
    <mergeCell ref="A31:O31"/>
    <mergeCell ref="A33:BE33"/>
    <mergeCell ref="A28:O28"/>
    <mergeCell ref="A27:BE27"/>
    <mergeCell ref="V34:BE34"/>
    <mergeCell ref="A34:U34"/>
    <mergeCell ref="A35:BE35"/>
    <mergeCell ref="A36:BE36"/>
    <mergeCell ref="A39:BE39"/>
    <mergeCell ref="AL30:BE30"/>
    <mergeCell ref="P31:V31"/>
    <mergeCell ref="W31:X31"/>
    <mergeCell ref="Y31:AB31"/>
    <mergeCell ref="AC31:AD31"/>
    <mergeCell ref="AE31:AF31"/>
    <mergeCell ref="AH31:AI31"/>
    <mergeCell ref="AJ31:AK31"/>
    <mergeCell ref="AL31:BE31"/>
    <mergeCell ref="P30:V30"/>
    <mergeCell ref="W30:X30"/>
    <mergeCell ref="A32:O32"/>
    <mergeCell ref="P32:V32"/>
    <mergeCell ref="W32:X32"/>
    <mergeCell ref="Y32:AB32"/>
    <mergeCell ref="A23:BE23"/>
    <mergeCell ref="A24:BE24"/>
    <mergeCell ref="A25:W25"/>
    <mergeCell ref="A26:W26"/>
    <mergeCell ref="AI25:BE25"/>
    <mergeCell ref="AI26:BE26"/>
    <mergeCell ref="A1:BE1"/>
    <mergeCell ref="A2:T2"/>
    <mergeCell ref="A3:T3"/>
    <mergeCell ref="A4:T4"/>
    <mergeCell ref="A5:BE5"/>
    <mergeCell ref="U2:BE2"/>
    <mergeCell ref="U3:BE3"/>
    <mergeCell ref="U4:BE4"/>
    <mergeCell ref="A6:BE6"/>
    <mergeCell ref="A7:BE7"/>
    <mergeCell ref="A8:BE8"/>
    <mergeCell ref="A9:BE9"/>
    <mergeCell ref="A10:BE10"/>
    <mergeCell ref="S12:BE12"/>
    <mergeCell ref="A12:Q12"/>
    <mergeCell ref="A13:BE13"/>
    <mergeCell ref="A14:BE14"/>
    <mergeCell ref="S11:BE11"/>
    <mergeCell ref="A11:Q11"/>
    <mergeCell ref="A15:BE15"/>
    <mergeCell ref="S16:BE16"/>
    <mergeCell ref="A18:BE18"/>
    <mergeCell ref="A20:BE20"/>
    <mergeCell ref="A22:BE22"/>
    <mergeCell ref="A19:BE19"/>
    <mergeCell ref="A17:BE17"/>
    <mergeCell ref="A21:BE21"/>
    <mergeCell ref="A16:Q16"/>
    <mergeCell ref="X26:AC26"/>
    <mergeCell ref="AD26:AH26"/>
    <mergeCell ref="X25:AC25"/>
    <mergeCell ref="AD25:AH25"/>
    <mergeCell ref="A29:O29"/>
    <mergeCell ref="A30:O30"/>
    <mergeCell ref="Y30:AB30"/>
    <mergeCell ref="AC30:AD30"/>
    <mergeCell ref="AJ28:BE28"/>
    <mergeCell ref="P29:V29"/>
    <mergeCell ref="W29:X29"/>
    <mergeCell ref="Y29:AB29"/>
    <mergeCell ref="AC29:AD29"/>
    <mergeCell ref="AE29:AF29"/>
    <mergeCell ref="AH29:AI29"/>
    <mergeCell ref="AJ29:AK29"/>
    <mergeCell ref="AL29:BE29"/>
    <mergeCell ref="P28:V28"/>
    <mergeCell ref="W28:AB28"/>
    <mergeCell ref="AC28:AF28"/>
    <mergeCell ref="AG28:AI28"/>
    <mergeCell ref="AE30:AF30"/>
    <mergeCell ref="AH30:AI30"/>
    <mergeCell ref="AJ30:AK30"/>
    <mergeCell ref="V113:BE113"/>
    <mergeCell ref="A134:BE134"/>
    <mergeCell ref="A136:BE136"/>
    <mergeCell ref="A138:BE138"/>
    <mergeCell ref="A130:BE130"/>
    <mergeCell ref="A132:BE132"/>
    <mergeCell ref="A140:BE140"/>
    <mergeCell ref="A137:BE137"/>
    <mergeCell ref="A135:BE135"/>
    <mergeCell ref="A113:U113"/>
    <mergeCell ref="A126:U126"/>
    <mergeCell ref="A133:U133"/>
    <mergeCell ref="A114:BE114"/>
    <mergeCell ref="A116:BE116"/>
    <mergeCell ref="A118:BE118"/>
    <mergeCell ref="V126:BE126"/>
    <mergeCell ref="AL162:BE162"/>
    <mergeCell ref="P161:V161"/>
    <mergeCell ref="W161:AB161"/>
    <mergeCell ref="AC161:AF161"/>
    <mergeCell ref="AG161:AI161"/>
    <mergeCell ref="P163:V163"/>
    <mergeCell ref="W163:X163"/>
    <mergeCell ref="Y163:AB163"/>
    <mergeCell ref="AC163:AD163"/>
    <mergeCell ref="AE163:AF163"/>
    <mergeCell ref="AH163:AI163"/>
    <mergeCell ref="AJ163:AK163"/>
    <mergeCell ref="AL163:BE163"/>
    <mergeCell ref="A179:BE179"/>
    <mergeCell ref="A164:O164"/>
    <mergeCell ref="P164:V164"/>
    <mergeCell ref="W164:X164"/>
    <mergeCell ref="Y164:AB164"/>
    <mergeCell ref="AC164:AD164"/>
    <mergeCell ref="AE164:AF164"/>
    <mergeCell ref="AH164:AI164"/>
    <mergeCell ref="AJ164:AK164"/>
    <mergeCell ref="AL164:BE164"/>
    <mergeCell ref="A166:O166"/>
    <mergeCell ref="P166:V166"/>
    <mergeCell ref="V175:BE175"/>
    <mergeCell ref="V169:BE169"/>
    <mergeCell ref="A169:U169"/>
    <mergeCell ref="A175:U175"/>
    <mergeCell ref="A170:BE170"/>
    <mergeCell ref="A172:BE172"/>
    <mergeCell ref="A173:BE173"/>
    <mergeCell ref="A171:BE171"/>
    <mergeCell ref="A174:BE174"/>
    <mergeCell ref="AL106:BE106"/>
    <mergeCell ref="P105:V105"/>
    <mergeCell ref="W105:AB105"/>
    <mergeCell ref="AC105:AF105"/>
    <mergeCell ref="AG105:AI105"/>
    <mergeCell ref="X103:AC103"/>
    <mergeCell ref="AD103:AH103"/>
    <mergeCell ref="AE109:AF109"/>
    <mergeCell ref="AH109:AI109"/>
    <mergeCell ref="AJ109:AK109"/>
    <mergeCell ref="AL109:BE109"/>
    <mergeCell ref="P107:V107"/>
    <mergeCell ref="W107:X107"/>
    <mergeCell ref="Y107:AB107"/>
    <mergeCell ref="AC107:AD107"/>
    <mergeCell ref="AE107:AF107"/>
    <mergeCell ref="AH107:AI107"/>
    <mergeCell ref="AJ105:BE105"/>
    <mergeCell ref="P110:V110"/>
    <mergeCell ref="W110:X110"/>
    <mergeCell ref="Y110:AB110"/>
    <mergeCell ref="AC110:AD110"/>
    <mergeCell ref="AE110:AF110"/>
    <mergeCell ref="AH110:AI110"/>
    <mergeCell ref="AJ110:AK110"/>
    <mergeCell ref="AL110:BE110"/>
    <mergeCell ref="P109:V109"/>
    <mergeCell ref="W109:X109"/>
    <mergeCell ref="Y109:AB109"/>
    <mergeCell ref="A71:W71"/>
    <mergeCell ref="AI70:BE70"/>
    <mergeCell ref="AI71:BE71"/>
    <mergeCell ref="A72:BE72"/>
    <mergeCell ref="A74:O74"/>
    <mergeCell ref="A75:O75"/>
    <mergeCell ref="A76:O76"/>
    <mergeCell ref="A73:V73"/>
    <mergeCell ref="P76:V76"/>
    <mergeCell ref="W76:X76"/>
    <mergeCell ref="Y76:AB76"/>
    <mergeCell ref="AC76:AD76"/>
    <mergeCell ref="AE76:AF76"/>
    <mergeCell ref="AH76:AI76"/>
    <mergeCell ref="AJ76:AK76"/>
    <mergeCell ref="AL75:BE75"/>
    <mergeCell ref="X71:AC71"/>
    <mergeCell ref="AD71:AH71"/>
    <mergeCell ref="X70:AC70"/>
    <mergeCell ref="AD70:AH70"/>
    <mergeCell ref="P75:V75"/>
    <mergeCell ref="W75:X75"/>
    <mergeCell ref="AJ73:BE73"/>
    <mergeCell ref="P74:V74"/>
    <mergeCell ref="W74:X74"/>
    <mergeCell ref="Y74:AB74"/>
    <mergeCell ref="AC74:AD74"/>
    <mergeCell ref="AE74:AF74"/>
    <mergeCell ref="AH74:AI74"/>
    <mergeCell ref="AJ74:AK74"/>
    <mergeCell ref="AL74:BE74"/>
    <mergeCell ref="W73:AB73"/>
    <mergeCell ref="AC73:AF73"/>
    <mergeCell ref="AG73:AI73"/>
    <mergeCell ref="A178:BE178"/>
    <mergeCell ref="A180:BE180"/>
    <mergeCell ref="A177:BE177"/>
    <mergeCell ref="A181:BE181"/>
    <mergeCell ref="AC32:AD32"/>
    <mergeCell ref="AE32:AF32"/>
    <mergeCell ref="AH32:AI32"/>
    <mergeCell ref="AJ32:AK32"/>
    <mergeCell ref="AL32:BE32"/>
    <mergeCell ref="A49:U49"/>
    <mergeCell ref="V49:BE49"/>
    <mergeCell ref="A50:BE50"/>
    <mergeCell ref="A51:BE51"/>
    <mergeCell ref="A44:BE44"/>
    <mergeCell ref="A46:BE46"/>
    <mergeCell ref="A48:BE48"/>
    <mergeCell ref="A41:BE41"/>
    <mergeCell ref="A37:BE37"/>
    <mergeCell ref="A40:BE40"/>
    <mergeCell ref="V42:BE42"/>
    <mergeCell ref="A42:U42"/>
    <mergeCell ref="A43:BE43"/>
    <mergeCell ref="A45:BE45"/>
    <mergeCell ref="A38:BE38"/>
    <mergeCell ref="A123:BE123"/>
    <mergeCell ref="A125:BE125"/>
    <mergeCell ref="A128:BE128"/>
    <mergeCell ref="V133:BE133"/>
    <mergeCell ref="A188:BE188"/>
    <mergeCell ref="A189:U189"/>
    <mergeCell ref="V189:BE189"/>
    <mergeCell ref="W166:X166"/>
    <mergeCell ref="Y166:AB166"/>
    <mergeCell ref="AC166:AD166"/>
    <mergeCell ref="AE166:AF166"/>
    <mergeCell ref="AH166:AI166"/>
    <mergeCell ref="AJ166:AK166"/>
    <mergeCell ref="AL166:BE166"/>
    <mergeCell ref="A167:O167"/>
    <mergeCell ref="P167:V167"/>
    <mergeCell ref="W167:X167"/>
    <mergeCell ref="Y167:AB167"/>
    <mergeCell ref="AC167:AD167"/>
    <mergeCell ref="AE167:AF167"/>
    <mergeCell ref="AH167:AI167"/>
    <mergeCell ref="AJ167:AK167"/>
    <mergeCell ref="AL167:BE167"/>
    <mergeCell ref="A176:BE176"/>
    <mergeCell ref="A184:BE184"/>
    <mergeCell ref="A185:BE185"/>
    <mergeCell ref="A186:BE186"/>
    <mergeCell ref="A187:BE187"/>
    <mergeCell ref="A111:N111"/>
    <mergeCell ref="P111:V111"/>
    <mergeCell ref="AA111:AB111"/>
    <mergeCell ref="AC111:AD111"/>
    <mergeCell ref="AJ111:AK111"/>
    <mergeCell ref="AL111:BE111"/>
    <mergeCell ref="AH111:AI111"/>
    <mergeCell ref="A141:U141"/>
    <mergeCell ref="V141:BE141"/>
    <mergeCell ref="A112:BE112"/>
    <mergeCell ref="A120:BE120"/>
    <mergeCell ref="A122:BE122"/>
    <mergeCell ref="A124:BE124"/>
    <mergeCell ref="A127:BE127"/>
    <mergeCell ref="A129:BE129"/>
    <mergeCell ref="A131:BE131"/>
    <mergeCell ref="A115:BE115"/>
    <mergeCell ref="A117:BE117"/>
    <mergeCell ref="A119:BE119"/>
    <mergeCell ref="A121:BE121"/>
    <mergeCell ref="A53:BE53"/>
    <mergeCell ref="A57:BE57"/>
    <mergeCell ref="A56:BE56"/>
    <mergeCell ref="A55:BE55"/>
    <mergeCell ref="A203:AL203"/>
    <mergeCell ref="A201:BE201"/>
    <mergeCell ref="U149:BE149"/>
    <mergeCell ref="B151:BE151"/>
    <mergeCell ref="A153:BE153"/>
    <mergeCell ref="A196:U196"/>
    <mergeCell ref="V196:BE196"/>
    <mergeCell ref="A197:BE197"/>
    <mergeCell ref="A198:BE198"/>
    <mergeCell ref="A200:BE200"/>
    <mergeCell ref="A202:BE202"/>
    <mergeCell ref="A190:BE190"/>
    <mergeCell ref="A191:BE191"/>
    <mergeCell ref="A192:BE192"/>
    <mergeCell ref="A193:BE193"/>
    <mergeCell ref="A194:BE194"/>
    <mergeCell ref="A195:BE195"/>
    <mergeCell ref="A182:U182"/>
    <mergeCell ref="V182:BE182"/>
    <mergeCell ref="A183:BE183"/>
  </mergeCells>
  <printOptions horizontalCentered="1"/>
  <pageMargins left="0.70866141732283472" right="0.70866141732283472" top="0.74803149606299213" bottom="0.74803149606299213" header="0.31496062992125984" footer="0.31496062992125984"/>
  <pageSetup scale="56" fitToHeight="0" orientation="portrait" r:id="rId1"/>
  <headerFooter alignWithMargins="0"/>
  <rowBreaks count="8" manualBreakCount="8">
    <brk id="38" max="56" man="1"/>
    <brk id="54" max="56" man="1"/>
    <brk id="75" max="56" man="1"/>
    <brk id="107" max="56" man="1"/>
    <brk id="136" max="56" man="1"/>
    <brk id="166" max="56" man="1"/>
    <brk id="193" max="56" man="1"/>
    <brk id="204"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DB8A-F019-4282-9A0F-BAA4F3F15BA9}">
  <dimension ref="A1"/>
  <sheetViews>
    <sheetView zoomScale="120" zoomScaleNormal="120" workbookViewId="0">
      <selection activeCell="D24" sqref="D24"/>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Report_ Final_V3</vt:lpstr>
      <vt:lpstr>Sheet1</vt:lpstr>
      <vt:lpstr>'Report_ Final_V3'!Área_de_impresión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Francisco Frias</cp:lastModifiedBy>
  <cp:lastPrinted>2023-07-27T15:18:14Z</cp:lastPrinted>
  <dcterms:created xsi:type="dcterms:W3CDTF">2022-03-16T13:59:17Z</dcterms:created>
  <dcterms:modified xsi:type="dcterms:W3CDTF">2023-07-31T12:56:08Z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