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contreras\Desktop\francisco 2021\"/>
    </mc:Choice>
  </mc:AlternateContent>
  <bookViews>
    <workbookView xWindow="0" yWindow="0" windowWidth="23040" windowHeight="8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C53" i="1"/>
  <c r="C27" i="1"/>
  <c r="B27" i="1"/>
  <c r="C11" i="1"/>
  <c r="B11" i="1"/>
  <c r="C17" i="1"/>
  <c r="B17" i="1"/>
  <c r="C68" i="1"/>
  <c r="B63" i="1"/>
  <c r="C37" i="1"/>
  <c r="B37" i="1"/>
  <c r="B75" i="1" l="1"/>
  <c r="B85" i="1" s="1"/>
  <c r="B87" i="1" s="1"/>
  <c r="C63" i="1"/>
  <c r="C75" i="1" s="1"/>
  <c r="C85" i="1" s="1"/>
  <c r="C87" i="1" s="1"/>
  <c r="M55" i="1" l="1"/>
  <c r="M56" i="1"/>
  <c r="M57" i="1"/>
  <c r="M58" i="1"/>
  <c r="M59" i="1"/>
  <c r="M60" i="1"/>
  <c r="M61" i="1"/>
  <c r="M62" i="1"/>
  <c r="M54" i="1"/>
  <c r="M39" i="1"/>
  <c r="M40" i="1"/>
  <c r="M41" i="1"/>
  <c r="M42" i="1"/>
  <c r="M43" i="1"/>
  <c r="M44" i="1"/>
  <c r="M38" i="1"/>
  <c r="M29" i="1"/>
  <c r="M30" i="1"/>
  <c r="M31" i="1"/>
  <c r="M32" i="1"/>
  <c r="M33" i="1"/>
  <c r="M34" i="1"/>
  <c r="M35" i="1"/>
  <c r="M36" i="1"/>
  <c r="M28" i="1"/>
  <c r="M19" i="1"/>
  <c r="M20" i="1"/>
  <c r="M21" i="1"/>
  <c r="M22" i="1"/>
  <c r="M23" i="1"/>
  <c r="M24" i="1"/>
  <c r="M25" i="1"/>
  <c r="M26" i="1"/>
  <c r="M18" i="1"/>
  <c r="M13" i="1"/>
  <c r="M14" i="1"/>
  <c r="M15" i="1"/>
  <c r="M16" i="1"/>
  <c r="M12" i="1"/>
  <c r="L63" i="1"/>
  <c r="L53" i="1"/>
  <c r="L75" i="1" s="1"/>
  <c r="L87" i="1" s="1"/>
  <c r="L45" i="1"/>
  <c r="L37" i="1"/>
  <c r="L27" i="1"/>
  <c r="L17" i="1"/>
  <c r="L11" i="1"/>
  <c r="K53" i="1" l="1"/>
  <c r="K37" i="1"/>
  <c r="K27" i="1"/>
  <c r="K11" i="1"/>
  <c r="K17" i="1"/>
  <c r="K75" i="1" l="1"/>
  <c r="K87" i="1" s="1"/>
  <c r="M76" i="1"/>
  <c r="M69" i="1"/>
  <c r="M45" i="1"/>
  <c r="M46" i="1"/>
  <c r="M47" i="1"/>
  <c r="M48" i="1"/>
  <c r="M49" i="1"/>
  <c r="M50" i="1"/>
  <c r="M51" i="1"/>
  <c r="M52" i="1"/>
  <c r="M63" i="1"/>
  <c r="M64" i="1"/>
  <c r="M65" i="1"/>
  <c r="M66" i="1"/>
  <c r="M67" i="1"/>
  <c r="M68" i="1"/>
  <c r="M70" i="1"/>
  <c r="M71" i="1"/>
  <c r="M72" i="1"/>
  <c r="M73" i="1"/>
  <c r="M74" i="1"/>
  <c r="M77" i="1"/>
  <c r="M78" i="1"/>
  <c r="M79" i="1"/>
  <c r="M80" i="1"/>
  <c r="M81" i="1"/>
  <c r="M82" i="1"/>
  <c r="M83" i="1"/>
  <c r="M84" i="1"/>
  <c r="M85" i="1"/>
  <c r="M86" i="1"/>
  <c r="J11" i="1" l="1"/>
  <c r="J53" i="1"/>
  <c r="J37" i="1"/>
  <c r="J27" i="1"/>
  <c r="J17" i="1"/>
  <c r="J75" i="1" l="1"/>
  <c r="J87" i="1" s="1"/>
  <c r="I53" i="1"/>
  <c r="I11" i="1"/>
  <c r="I17" i="1"/>
  <c r="I27" i="1"/>
  <c r="I37" i="1"/>
  <c r="I75" i="1" l="1"/>
  <c r="I87" i="1" s="1"/>
  <c r="H53" i="1"/>
  <c r="H37" i="1"/>
  <c r="H27" i="1"/>
  <c r="H17" i="1"/>
  <c r="H11" i="1"/>
  <c r="H75" i="1" l="1"/>
  <c r="H87" i="1" s="1"/>
  <c r="G37" i="1"/>
  <c r="G27" i="1"/>
  <c r="G17" i="1"/>
  <c r="G11" i="1"/>
  <c r="G75" i="1" l="1"/>
  <c r="G87" i="1" s="1"/>
  <c r="F53" i="1"/>
  <c r="M53" i="1" s="1"/>
  <c r="F27" i="1"/>
  <c r="F37" i="1"/>
  <c r="F17" i="1"/>
  <c r="F11" i="1"/>
  <c r="F75" i="1" l="1"/>
  <c r="F87" i="1" s="1"/>
  <c r="E11" i="1"/>
  <c r="E17" i="1"/>
  <c r="E37" i="1"/>
  <c r="E75" i="1" l="1"/>
  <c r="E87" i="1" s="1"/>
  <c r="D27" i="1"/>
  <c r="M27" i="1" s="1"/>
  <c r="D37" i="1"/>
  <c r="M37" i="1" s="1"/>
  <c r="D17" i="1"/>
  <c r="M17" i="1" s="1"/>
  <c r="D11" i="1"/>
  <c r="M11" i="1" s="1"/>
  <c r="D75" i="1" l="1"/>
  <c r="M75" i="1" s="1"/>
  <c r="M87" i="1" s="1"/>
  <c r="D87" i="1" l="1"/>
</calcChain>
</file>

<file path=xl/sharedStrings.xml><?xml version="1.0" encoding="utf-8"?>
<sst xmlns="http://schemas.openxmlformats.org/spreadsheetml/2006/main" count="106" uniqueCount="106">
  <si>
    <t>MINISTERIO DE LA MUJER</t>
  </si>
  <si>
    <t>EJECUCION DE GASTOS Y APLICACIÓN FINANCIERA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</si>
  <si>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</si>
  <si>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</si>
  <si>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</si>
  <si>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</si>
  <si>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</si>
  <si>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</si>
  <si>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</si>
  <si>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</si>
  <si>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</si>
  <si>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</si>
  <si>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</si>
  <si>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</si>
  <si>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</si>
  <si>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</si>
  <si>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</si>
  <si>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</si>
  <si>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</si>
  <si>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</si>
  <si>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</si>
  <si>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</si>
  <si>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</si>
  <si>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</si>
  <si>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</si>
  <si>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</si>
  <si>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</si>
  <si>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</si>
  <si>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</si>
  <si>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</si>
  <si>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</si>
  <si>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</si>
  <si>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</si>
  <si>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</si>
  <si>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</si>
  <si>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</si>
  <si>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</si>
  <si>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</si>
  <si>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</si>
  <si>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</si>
  <si>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</si>
  <si>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</si>
  <si>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</si>
  <si>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</si>
  <si>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</si>
  <si>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</si>
  <si>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</si>
  <si>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</si>
  <si>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</si>
  <si>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</si>
  <si>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</si>
  <si>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</si>
  <si>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</si>
  <si>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</si>
  <si>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</si>
  <si>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</si>
  <si>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</si>
  <si>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</si>
  <si>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</si>
  <si>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</si>
  <si>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</si>
  <si>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</si>
  <si>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</si>
  <si>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</si>
  <si>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</si>
  <si>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</si>
  <si>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</si>
  <si>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</si>
  <si>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</si>
  <si>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</si>
  <si>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</si>
  <si>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</si>
  <si>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</si>
  <si>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</si>
  <si>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</si>
  <si>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</si>
  <si>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</si>
  <si>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</si>
  <si>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</si>
  <si>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</si>
  <si>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</si>
  <si>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 xml:space="preserve">Preparado por </t>
  </si>
  <si>
    <t xml:space="preserve">Revisado por </t>
  </si>
  <si>
    <t>Encargada de Presupuesto</t>
  </si>
  <si>
    <t>felix de Jesus Ramirez</t>
  </si>
  <si>
    <t>Director Financiero</t>
  </si>
  <si>
    <t>ABRIL</t>
  </si>
  <si>
    <t>MAYO</t>
  </si>
  <si>
    <t>JUNIO</t>
  </si>
  <si>
    <t>ENERO</t>
  </si>
  <si>
    <t>FEBRERO</t>
  </si>
  <si>
    <t>MARZO</t>
  </si>
  <si>
    <t>JULIO</t>
  </si>
  <si>
    <t>TOTAL DEVENGADO</t>
  </si>
  <si>
    <t>NOTAS:</t>
  </si>
  <si>
    <t xml:space="preserve">1. Gasto devengado.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</si>
  <si>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</si>
  <si>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</si>
  <si>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</si>
  <si>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</si>
  <si>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AGOSTO</t>
  </si>
  <si>
    <t>( EN RD$ ) SEPTIEMBRE</t>
  </si>
  <si>
    <t>SEPTIEMBRE</t>
  </si>
  <si>
    <t>2. Se presenta el gasto por mes. SEPTIEMBRE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</si>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</sst>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Levenim MT"/>
      <charset val="177"/>
    </font>
    <font>
      <b/>
      <sz val="12"/>
      <color indexed="8"/>
      <name val="Levenim MT"/>
      <charset val="177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MS PGothic"/>
      <family val="2"/>
    </font>
    <font>
      <b/>
      <sz val="12"/>
      <color indexed="8"/>
      <name val="Palatino Linotype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color indexed="8"/>
      <name val="MS PGothic"/>
      <family val="2"/>
    </font>
    <font>
      <b/>
      <sz val="11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2" borderId="2" xfId="0" applyFont="1" applyFill="1" applyBorder="1" applyAlignment="1">
      <alignment horizontal="left" vertical="center" wrapText="1"/>
    </xf>
    <xf numFmtId="43" fontId="8" fillId="2" borderId="2" xfId="1" applyFont="1" applyFill="1" applyBorder="1" applyAlignment="1">
      <alignment horizontal="right" wrapText="1"/>
    </xf>
    <xf numFmtId="43" fontId="0" fillId="2" borderId="5" xfId="1" applyFont="1" applyFill="1" applyBorder="1" applyAlignment="1">
      <alignment vertical="center" wrapText="1"/>
    </xf>
    <xf numFmtId="43" fontId="0" fillId="0" borderId="2" xfId="1" applyFont="1" applyBorder="1"/>
    <xf numFmtId="43" fontId="0" fillId="0" borderId="5" xfId="1" applyFont="1" applyBorder="1"/>
    <xf numFmtId="43" fontId="0" fillId="2" borderId="5" xfId="1" applyFont="1" applyFill="1" applyBorder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43" fontId="8" fillId="3" borderId="2" xfId="1" applyFont="1" applyFill="1" applyBorder="1" applyAlignment="1">
      <alignment horizontal="right" wrapText="1"/>
    </xf>
    <xf numFmtId="43" fontId="8" fillId="3" borderId="5" xfId="1" applyFont="1" applyFill="1" applyBorder="1" applyAlignment="1">
      <alignment horizontal="right" wrapText="1"/>
    </xf>
    <xf numFmtId="43" fontId="2" fillId="3" borderId="2" xfId="0" applyNumberFormat="1" applyFont="1" applyFill="1" applyBorder="1"/>
    <xf numFmtId="43" fontId="2" fillId="3" borderId="0" xfId="0" applyNumberFormat="1" applyFont="1" applyFill="1"/>
    <xf numFmtId="43" fontId="2" fillId="3" borderId="5" xfId="0" applyNumberFormat="1" applyFont="1" applyFill="1" applyBorder="1"/>
    <xf numFmtId="43" fontId="0" fillId="3" borderId="2" xfId="1" applyFont="1" applyFill="1" applyBorder="1"/>
    <xf numFmtId="43" fontId="2" fillId="3" borderId="2" xfId="1" applyFont="1" applyFill="1" applyBorder="1"/>
    <xf numFmtId="43" fontId="2" fillId="3" borderId="5" xfId="1" applyFont="1" applyFill="1" applyBorder="1"/>
    <xf numFmtId="0" fontId="0" fillId="0" borderId="2" xfId="0" applyFont="1" applyBorder="1" applyAlignment="1">
      <alignment horizontal="left" vertical="center" wrapText="1"/>
    </xf>
    <xf numFmtId="43" fontId="0" fillId="0" borderId="5" xfId="1" applyFont="1" applyBorder="1" applyAlignment="1">
      <alignment vertical="center" wrapText="1"/>
    </xf>
    <xf numFmtId="43" fontId="2" fillId="0" borderId="5" xfId="1" applyFont="1" applyBorder="1" applyAlignment="1">
      <alignment vertical="center" wrapText="1"/>
    </xf>
    <xf numFmtId="43" fontId="2" fillId="0" borderId="2" xfId="1" applyFont="1" applyBorder="1"/>
    <xf numFmtId="43" fontId="2" fillId="0" borderId="5" xfId="1" applyFont="1" applyBorder="1"/>
    <xf numFmtId="43" fontId="2" fillId="0" borderId="5" xfId="1" applyFont="1" applyBorder="1" applyAlignment="1">
      <alignment wrapText="1"/>
    </xf>
    <xf numFmtId="43" fontId="8" fillId="0" borderId="5" xfId="1" applyFont="1" applyBorder="1" applyAlignment="1">
      <alignment horizontal="right" wrapText="1"/>
    </xf>
    <xf numFmtId="43" fontId="0" fillId="0" borderId="5" xfId="1" applyFont="1" applyBorder="1" applyAlignment="1">
      <alignment wrapText="1"/>
    </xf>
    <xf numFmtId="43" fontId="0" fillId="3" borderId="5" xfId="1" applyFont="1" applyFill="1" applyBorder="1" applyAlignment="1">
      <alignment vertical="center" wrapText="1"/>
    </xf>
    <xf numFmtId="43" fontId="0" fillId="3" borderId="0" xfId="1" applyFont="1" applyFill="1"/>
    <xf numFmtId="43" fontId="0" fillId="3" borderId="5" xfId="1" applyFont="1" applyFill="1" applyBorder="1"/>
    <xf numFmtId="0" fontId="0" fillId="0" borderId="6" xfId="0" applyFont="1" applyBorder="1" applyAlignment="1">
      <alignment horizontal="left" vertical="center" wrapText="1"/>
    </xf>
    <xf numFmtId="43" fontId="0" fillId="0" borderId="7" xfId="1" applyFont="1" applyBorder="1" applyAlignment="1">
      <alignment vertical="center" wrapText="1"/>
    </xf>
    <xf numFmtId="43" fontId="0" fillId="0" borderId="6" xfId="1" applyFont="1" applyBorder="1"/>
    <xf numFmtId="43" fontId="0" fillId="0" borderId="7" xfId="1" applyFont="1" applyBorder="1"/>
    <xf numFmtId="0" fontId="2" fillId="4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/>
    <xf numFmtId="43" fontId="0" fillId="0" borderId="4" xfId="1" applyFont="1" applyBorder="1"/>
    <xf numFmtId="0" fontId="2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0" fillId="0" borderId="7" xfId="0" applyFont="1" applyBorder="1"/>
    <xf numFmtId="0" fontId="0" fillId="0" borderId="2" xfId="0" applyBorder="1"/>
    <xf numFmtId="0" fontId="0" fillId="3" borderId="2" xfId="0" applyFill="1" applyBorder="1"/>
    <xf numFmtId="43" fontId="0" fillId="3" borderId="2" xfId="1" applyFont="1" applyFill="1" applyBorder="1" applyAlignment="1">
      <alignment vertical="center" wrapText="1"/>
    </xf>
    <xf numFmtId="0" fontId="0" fillId="3" borderId="5" xfId="0" applyFill="1" applyBorder="1"/>
    <xf numFmtId="0" fontId="10" fillId="0" borderId="0" xfId="2" applyFont="1" applyFill="1" applyAlignment="1" applyProtection="1">
      <alignment horizontal="center" vertical="center" wrapText="1"/>
      <protection locked="0"/>
    </xf>
    <xf numFmtId="0" fontId="9" fillId="0" borderId="0" xfId="2" applyFont="1" applyFill="1" applyAlignment="1" applyProtection="1">
      <alignment horizontal="center"/>
      <protection locked="0"/>
    </xf>
    <xf numFmtId="0" fontId="2" fillId="0" borderId="0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43" fontId="11" fillId="3" borderId="10" xfId="1" applyFont="1" applyFill="1" applyBorder="1" applyAlignment="1">
      <alignment horizontal="right" wrapText="1"/>
    </xf>
    <xf numFmtId="43" fontId="12" fillId="3" borderId="10" xfId="1" applyFont="1" applyFill="1" applyBorder="1"/>
    <xf numFmtId="43" fontId="11" fillId="2" borderId="1" xfId="1" applyFont="1" applyFill="1" applyBorder="1" applyAlignment="1">
      <alignment horizontal="right" wrapText="1"/>
    </xf>
    <xf numFmtId="43" fontId="12" fillId="0" borderId="1" xfId="1" applyFont="1" applyBorder="1"/>
    <xf numFmtId="43" fontId="11" fillId="2" borderId="2" xfId="1" applyFont="1" applyFill="1" applyBorder="1" applyAlignment="1">
      <alignment horizontal="right" wrapText="1"/>
    </xf>
    <xf numFmtId="43" fontId="12" fillId="0" borderId="2" xfId="1" applyFont="1" applyBorder="1"/>
    <xf numFmtId="43" fontId="11" fillId="3" borderId="2" xfId="1" applyFont="1" applyFill="1" applyBorder="1" applyAlignment="1">
      <alignment horizontal="right" wrapText="1"/>
    </xf>
    <xf numFmtId="43" fontId="12" fillId="3" borderId="2" xfId="1" applyFont="1" applyFill="1" applyBorder="1"/>
    <xf numFmtId="43" fontId="13" fillId="2" borderId="2" xfId="1" applyFont="1" applyFill="1" applyBorder="1" applyAlignment="1">
      <alignment horizontal="right" wrapText="1"/>
    </xf>
    <xf numFmtId="43" fontId="11" fillId="2" borderId="6" xfId="1" applyFont="1" applyFill="1" applyBorder="1" applyAlignment="1">
      <alignment horizontal="right" wrapText="1"/>
    </xf>
    <xf numFmtId="43" fontId="13" fillId="2" borderId="1" xfId="1" applyFont="1" applyFill="1" applyBorder="1" applyAlignment="1">
      <alignment horizontal="right" wrapText="1"/>
    </xf>
    <xf numFmtId="43" fontId="13" fillId="2" borderId="6" xfId="1" applyFont="1" applyFill="1" applyBorder="1" applyAlignment="1">
      <alignment horizontal="right" wrapText="1"/>
    </xf>
    <xf numFmtId="43" fontId="11" fillId="2" borderId="11" xfId="1" applyFont="1" applyFill="1" applyBorder="1" applyAlignment="1">
      <alignment horizontal="right" wrapText="1"/>
    </xf>
    <xf numFmtId="43" fontId="14" fillId="0" borderId="11" xfId="1" applyFont="1" applyBorder="1"/>
    <xf numFmtId="43" fontId="11" fillId="3" borderId="12" xfId="1" applyFont="1" applyFill="1" applyBorder="1" applyAlignment="1">
      <alignment horizontal="right" wrapText="1"/>
    </xf>
    <xf numFmtId="43" fontId="12" fillId="3" borderId="9" xfId="1" applyFont="1" applyFill="1" applyBorder="1"/>
    <xf numFmtId="0" fontId="4" fillId="3" borderId="13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 wrapText="1"/>
    </xf>
    <xf numFmtId="43" fontId="11" fillId="3" borderId="13" xfId="1" applyFont="1" applyFill="1" applyBorder="1" applyAlignment="1">
      <alignment horizontal="right" wrapText="1"/>
    </xf>
    <xf numFmtId="43" fontId="12" fillId="3" borderId="14" xfId="1" applyFont="1" applyFill="1" applyBorder="1"/>
    <xf numFmtId="43" fontId="11" fillId="3" borderId="8" xfId="1" applyFont="1" applyFill="1" applyBorder="1" applyAlignment="1">
      <alignment horizontal="right" wrapText="1"/>
    </xf>
    <xf numFmtId="43" fontId="12" fillId="0" borderId="6" xfId="1" applyFont="1" applyBorder="1"/>
    <xf numFmtId="0" fontId="4" fillId="2" borderId="11" xfId="0" applyFont="1" applyFill="1" applyBorder="1" applyAlignment="1">
      <alignment horizontal="left" vertical="center" wrapText="1"/>
    </xf>
    <xf numFmtId="43" fontId="5" fillId="2" borderId="15" xfId="1" applyFont="1" applyFill="1" applyBorder="1" applyAlignment="1">
      <alignment horizontal="right" wrapText="1"/>
    </xf>
    <xf numFmtId="0" fontId="0" fillId="0" borderId="11" xfId="0" applyBorder="1"/>
    <xf numFmtId="0" fontId="0" fillId="0" borderId="15" xfId="0" applyBorder="1"/>
    <xf numFmtId="43" fontId="5" fillId="2" borderId="11" xfId="1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left" vertical="center" wrapText="1"/>
    </xf>
    <xf numFmtId="43" fontId="0" fillId="2" borderId="4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left" vertical="center" wrapText="1"/>
    </xf>
    <xf numFmtId="43" fontId="5" fillId="3" borderId="16" xfId="1" applyFont="1" applyFill="1" applyBorder="1" applyAlignment="1">
      <alignment horizontal="right" wrapText="1"/>
    </xf>
    <xf numFmtId="43" fontId="7" fillId="3" borderId="10" xfId="1" applyFont="1" applyFill="1" applyBorder="1"/>
    <xf numFmtId="43" fontId="7" fillId="3" borderId="12" xfId="1" applyFont="1" applyFill="1" applyBorder="1"/>
    <xf numFmtId="43" fontId="2" fillId="3" borderId="12" xfId="0" applyNumberFormat="1" applyFont="1" applyFill="1" applyBorder="1"/>
    <xf numFmtId="43" fontId="2" fillId="3" borderId="10" xfId="0" applyNumberFormat="1" applyFont="1" applyFill="1" applyBorder="1"/>
    <xf numFmtId="43" fontId="5" fillId="3" borderId="14" xfId="1" applyFont="1" applyFill="1" applyBorder="1" applyAlignment="1">
      <alignment horizontal="right" wrapText="1"/>
    </xf>
    <xf numFmtId="0" fontId="0" fillId="2" borderId="6" xfId="0" applyFont="1" applyFill="1" applyBorder="1" applyAlignment="1">
      <alignment horizontal="left" vertical="center" wrapText="1"/>
    </xf>
    <xf numFmtId="43" fontId="0" fillId="2" borderId="7" xfId="1" applyFont="1" applyFill="1" applyBorder="1" applyAlignment="1">
      <alignment vertical="center" wrapText="1"/>
    </xf>
    <xf numFmtId="43" fontId="8" fillId="2" borderId="6" xfId="1" applyFont="1" applyFill="1" applyBorder="1" applyAlignment="1">
      <alignment horizontal="right" wrapText="1"/>
    </xf>
    <xf numFmtId="0" fontId="0" fillId="0" borderId="1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43" fontId="8" fillId="3" borderId="17" xfId="1" applyFont="1" applyFill="1" applyBorder="1" applyAlignment="1">
      <alignment horizontal="right" wrapText="1"/>
    </xf>
    <xf numFmtId="43" fontId="2" fillId="3" borderId="17" xfId="0" applyNumberFormat="1" applyFont="1" applyFill="1" applyBorder="1"/>
    <xf numFmtId="43" fontId="2" fillId="3" borderId="12" xfId="1" applyFont="1" applyFill="1" applyBorder="1"/>
    <xf numFmtId="43" fontId="2" fillId="3" borderId="10" xfId="1" applyFont="1" applyFill="1" applyBorder="1"/>
    <xf numFmtId="43" fontId="8" fillId="3" borderId="14" xfId="1" applyFont="1" applyFill="1" applyBorder="1" applyAlignment="1">
      <alignment horizontal="right" wrapText="1"/>
    </xf>
    <xf numFmtId="0" fontId="15" fillId="0" borderId="0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Fill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1356360</xdr:colOff>
      <xdr:row>0</xdr:row>
      <xdr:rowOff>15240</xdr:rowOff>
    </xdr:from>
    <xdr:to>
      <xdr:col>5</xdr:col>
      <xdr:colOff>891539</xdr:colOff>
      <xdr:row>3</xdr:row>
      <xdr:rowOff>137160</xdr:rowOff>
    </xdr:to>
    <xdr:pic>
      <xdr:nvPicPr>
        <xdr:cNvPr id="4" name="Imagen 3" descr="Inicio - Gabinete de Política Social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5120" y="15240"/>
          <a:ext cx="2354579" cy="670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zoomScaleNormal="100" workbookViewId="0">
      <selection activeCell="A7" sqref="A7:K7"/>
    </sheetView>
  </sheetViews>
  <sheetFormatPr baseColWidth="10" defaultRowHeight="14.4" x14ac:dyDescent="0.3"/>
  <cols>
    <col min="1" max="1" width="30.44140625" customWidth="1"/>
    <col min="2" max="2" width="23.5546875" customWidth="1"/>
    <col min="3" max="3" width="23.5546875" style="7" customWidth="1"/>
    <col min="4" max="4" width="20.44140625" customWidth="1"/>
    <col min="5" max="5" width="20.6640625" bestFit="1" customWidth="1"/>
    <col min="6" max="6" width="20.44140625" customWidth="1"/>
    <col min="7" max="7" width="19.33203125" customWidth="1"/>
    <col min="8" max="9" width="19.5546875" bestFit="1" customWidth="1"/>
    <col min="10" max="10" width="20.5546875" customWidth="1"/>
    <col min="11" max="11" width="15.5546875" customWidth="1"/>
    <col min="12" max="12" width="14.44140625" customWidth="1"/>
    <col min="13" max="13" width="21.5546875" customWidth="1"/>
  </cols>
  <sheetData>
    <row r="1" spans="1:13" s="7" customFormat="1" x14ac:dyDescent="0.3"/>
    <row r="2" spans="1:13" s="7" customFormat="1" x14ac:dyDescent="0.3"/>
    <row r="3" spans="1:13" s="7" customFormat="1" x14ac:dyDescent="0.3"/>
    <row r="4" spans="1:13" s="7" customFormat="1" x14ac:dyDescent="0.3"/>
    <row r="5" spans="1:13" ht="15.6" x14ac:dyDescent="0.3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3" ht="17.399999999999999" x14ac:dyDescent="0.3">
      <c r="A6" s="56">
        <v>2021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3" ht="17.399999999999999" customHeight="1" x14ac:dyDescent="0.3">
      <c r="A7" s="113" t="s">
        <v>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3" ht="16.2" thickBot="1" x14ac:dyDescent="0.4">
      <c r="A8" s="114" t="s">
        <v>101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13" ht="35.4" thickBot="1" x14ac:dyDescent="0.5">
      <c r="A9" s="77" t="s">
        <v>2</v>
      </c>
      <c r="B9" s="59" t="s">
        <v>104</v>
      </c>
      <c r="C9" s="60" t="s">
        <v>105</v>
      </c>
      <c r="D9" s="78" t="s">
        <v>89</v>
      </c>
      <c r="E9" s="79" t="s">
        <v>90</v>
      </c>
      <c r="F9" s="79" t="s">
        <v>91</v>
      </c>
      <c r="G9" s="79" t="s">
        <v>86</v>
      </c>
      <c r="H9" s="79" t="s">
        <v>87</v>
      </c>
      <c r="I9" s="79" t="s">
        <v>88</v>
      </c>
      <c r="J9" s="80" t="s">
        <v>92</v>
      </c>
      <c r="K9" s="81" t="s">
        <v>100</v>
      </c>
      <c r="L9" s="82" t="s">
        <v>102</v>
      </c>
      <c r="M9" s="83" t="s">
        <v>93</v>
      </c>
    </row>
    <row r="10" spans="1:13" ht="18" thickBot="1" x14ac:dyDescent="0.5">
      <c r="A10" s="88" t="s">
        <v>3</v>
      </c>
      <c r="B10" s="10"/>
      <c r="C10" s="10"/>
      <c r="D10" s="89"/>
      <c r="E10" s="90"/>
      <c r="F10" s="91"/>
      <c r="G10" s="90"/>
      <c r="H10" s="91"/>
      <c r="I10" s="91"/>
      <c r="J10" s="91"/>
      <c r="K10" s="91"/>
      <c r="L10" s="90"/>
      <c r="M10" s="92"/>
    </row>
    <row r="11" spans="1:13" ht="35.4" thickBot="1" x14ac:dyDescent="0.5">
      <c r="A11" s="96" t="s">
        <v>4</v>
      </c>
      <c r="B11" s="86">
        <f>SUM(B12:B16)</f>
        <v>366925776</v>
      </c>
      <c r="C11" s="76">
        <f>SUM(C12:C16)</f>
        <v>442125776</v>
      </c>
      <c r="D11" s="97">
        <f t="shared" ref="D11" si="0">SUM(D12:D16)</f>
        <v>24667742.609999999</v>
      </c>
      <c r="E11" s="98">
        <f t="shared" ref="E11:J11" si="1">SUM(E12:E16)</f>
        <v>56497480.939999998</v>
      </c>
      <c r="F11" s="98">
        <f t="shared" si="1"/>
        <v>33409783.199999999</v>
      </c>
      <c r="G11" s="98">
        <f t="shared" si="1"/>
        <v>36324207.490000002</v>
      </c>
      <c r="H11" s="99">
        <f t="shared" si="1"/>
        <v>32959805.460000001</v>
      </c>
      <c r="I11" s="99">
        <f t="shared" si="1"/>
        <v>33490362.899999999</v>
      </c>
      <c r="J11" s="99">
        <f t="shared" si="1"/>
        <v>28465947.66</v>
      </c>
      <c r="K11" s="100">
        <f>SUM(K12:K16)</f>
        <v>30368181.829999998</v>
      </c>
      <c r="L11" s="101">
        <f>SUM(L12:L16)</f>
        <v>36234311.280000001</v>
      </c>
      <c r="M11" s="102">
        <f>SUM(D11:L11)</f>
        <v>312417823.37</v>
      </c>
    </row>
    <row r="12" spans="1:13" x14ac:dyDescent="0.3">
      <c r="A12" s="93" t="s">
        <v>5</v>
      </c>
      <c r="B12" s="63">
        <v>287355619</v>
      </c>
      <c r="C12" s="64">
        <v>356400619</v>
      </c>
      <c r="D12" s="94">
        <v>21037703.359999999</v>
      </c>
      <c r="E12" s="46">
        <v>51983395.530000001</v>
      </c>
      <c r="F12" s="46">
        <v>29114163.25</v>
      </c>
      <c r="G12" s="46">
        <v>31278583.140000001</v>
      </c>
      <c r="H12" s="47">
        <v>28734298.32</v>
      </c>
      <c r="I12" s="47">
        <v>29096945.469999999</v>
      </c>
      <c r="J12" s="47">
        <v>24465239.890000001</v>
      </c>
      <c r="K12" s="47">
        <v>26046713.329999998</v>
      </c>
      <c r="L12" s="46">
        <v>25226295.640000001</v>
      </c>
      <c r="M12" s="95">
        <f>SUM(D12:L12)</f>
        <v>266983337.92999995</v>
      </c>
    </row>
    <row r="13" spans="1:13" x14ac:dyDescent="0.3">
      <c r="A13" s="13" t="s">
        <v>6</v>
      </c>
      <c r="B13" s="65">
        <v>42348600</v>
      </c>
      <c r="C13" s="66">
        <v>42348600</v>
      </c>
      <c r="D13" s="18">
        <v>510000</v>
      </c>
      <c r="E13" s="16">
        <v>510000</v>
      </c>
      <c r="F13" s="16">
        <v>498000</v>
      </c>
      <c r="G13" s="16">
        <v>465000</v>
      </c>
      <c r="H13" s="17">
        <v>453000</v>
      </c>
      <c r="I13" s="17">
        <v>491000</v>
      </c>
      <c r="J13" s="17">
        <v>495000</v>
      </c>
      <c r="K13" s="17">
        <v>476333.33</v>
      </c>
      <c r="L13" s="16">
        <v>7246365</v>
      </c>
      <c r="M13" s="14">
        <f>SUM(D13:L13)</f>
        <v>11144698.33</v>
      </c>
    </row>
    <row r="14" spans="1:13" ht="30.6" customHeight="1" x14ac:dyDescent="0.3">
      <c r="A14" s="13" t="s">
        <v>7</v>
      </c>
      <c r="B14" s="65">
        <v>250000</v>
      </c>
      <c r="C14" s="66">
        <v>250000</v>
      </c>
      <c r="D14" s="15">
        <v>0</v>
      </c>
      <c r="E14" s="16">
        <v>0</v>
      </c>
      <c r="F14" s="16">
        <v>0</v>
      </c>
      <c r="G14" s="16">
        <v>0</v>
      </c>
      <c r="H14" s="17">
        <v>0</v>
      </c>
      <c r="I14" s="17">
        <v>0</v>
      </c>
      <c r="J14" s="17">
        <v>0</v>
      </c>
      <c r="K14" s="17">
        <v>15948</v>
      </c>
      <c r="L14" s="16">
        <v>0</v>
      </c>
      <c r="M14" s="14">
        <f>SUM(D14:L14)</f>
        <v>15948</v>
      </c>
    </row>
    <row r="15" spans="1:13" x14ac:dyDescent="0.3">
      <c r="A15" s="13" t="s">
        <v>8</v>
      </c>
      <c r="B15" s="65">
        <v>0</v>
      </c>
      <c r="C15" s="66">
        <v>0</v>
      </c>
      <c r="D15" s="15">
        <v>0</v>
      </c>
      <c r="E15" s="16">
        <v>0</v>
      </c>
      <c r="F15" s="16">
        <v>0</v>
      </c>
      <c r="G15" s="16">
        <v>0</v>
      </c>
      <c r="H15" s="17">
        <v>0</v>
      </c>
      <c r="I15" s="17">
        <v>0</v>
      </c>
      <c r="J15" s="17">
        <v>0</v>
      </c>
      <c r="K15" s="17">
        <v>0</v>
      </c>
      <c r="L15" s="16">
        <v>0</v>
      </c>
      <c r="M15" s="14">
        <f>SUM(D15:L15)</f>
        <v>0</v>
      </c>
    </row>
    <row r="16" spans="1:13" ht="28.8" x14ac:dyDescent="0.3">
      <c r="A16" s="13" t="s">
        <v>9</v>
      </c>
      <c r="B16" s="65">
        <v>36971557</v>
      </c>
      <c r="C16" s="66">
        <v>43126557</v>
      </c>
      <c r="D16" s="18">
        <v>3120039.25</v>
      </c>
      <c r="E16" s="16">
        <v>4004085.41</v>
      </c>
      <c r="F16" s="16">
        <v>3797619.95</v>
      </c>
      <c r="G16" s="16">
        <v>4580624.3499999996</v>
      </c>
      <c r="H16" s="17">
        <v>3772507.14</v>
      </c>
      <c r="I16" s="17">
        <v>3902417.43</v>
      </c>
      <c r="J16" s="17">
        <v>3505707.77</v>
      </c>
      <c r="K16" s="17">
        <v>3829187.17</v>
      </c>
      <c r="L16" s="16">
        <v>3761650.64</v>
      </c>
      <c r="M16" s="14">
        <f>SUM(D16:L16)</f>
        <v>34273839.109999999</v>
      </c>
    </row>
    <row r="17" spans="1:13" x14ac:dyDescent="0.3">
      <c r="A17" s="19" t="s">
        <v>10</v>
      </c>
      <c r="B17" s="67">
        <f>SUM(B18:B26)</f>
        <v>131941161</v>
      </c>
      <c r="C17" s="68">
        <f>SUM(C18:C26)</f>
        <v>175950576.92999998</v>
      </c>
      <c r="D17" s="21">
        <f t="shared" ref="D17" si="2">SUM(D18:D26)</f>
        <v>3600806.82</v>
      </c>
      <c r="E17" s="22">
        <f t="shared" ref="E17:J17" si="3">SUM(E18:E26)</f>
        <v>6308748.6600000001</v>
      </c>
      <c r="F17" s="22">
        <f t="shared" si="3"/>
        <v>7208351.1699999999</v>
      </c>
      <c r="G17" s="23">
        <f t="shared" si="3"/>
        <v>5676460.8200000003</v>
      </c>
      <c r="H17" s="23">
        <f t="shared" si="3"/>
        <v>6383760.3700000001</v>
      </c>
      <c r="I17" s="24">
        <f t="shared" si="3"/>
        <v>5818937.8399999999</v>
      </c>
      <c r="J17" s="24">
        <f t="shared" si="3"/>
        <v>9769373.4499999993</v>
      </c>
      <c r="K17" s="27">
        <f>SUM(K18:K26)</f>
        <v>8805460.6699999999</v>
      </c>
      <c r="L17" s="26">
        <f>SUM(L18:L26)</f>
        <v>6587889.4000000004</v>
      </c>
      <c r="M17" s="20">
        <f>SUM(D17:L17)</f>
        <v>60159789.199999996</v>
      </c>
    </row>
    <row r="18" spans="1:13" x14ac:dyDescent="0.3">
      <c r="A18" s="13" t="s">
        <v>11</v>
      </c>
      <c r="B18" s="65">
        <v>27725000</v>
      </c>
      <c r="C18" s="66">
        <v>27725000</v>
      </c>
      <c r="D18" s="15">
        <v>1992452.93</v>
      </c>
      <c r="E18" s="16">
        <v>1852854.78</v>
      </c>
      <c r="F18" s="16">
        <v>2347347.7400000002</v>
      </c>
      <c r="G18" s="16">
        <v>2102205.85</v>
      </c>
      <c r="H18" s="17">
        <v>2029418.04</v>
      </c>
      <c r="I18" s="17">
        <v>1994173.9</v>
      </c>
      <c r="J18" s="17">
        <v>2628510.09</v>
      </c>
      <c r="K18" s="17">
        <v>2306109.63</v>
      </c>
      <c r="L18" s="16">
        <v>2558408.23</v>
      </c>
      <c r="M18" s="14">
        <f>SUM(D18:L18)</f>
        <v>19811481.190000001</v>
      </c>
    </row>
    <row r="19" spans="1:13" ht="28.8" x14ac:dyDescent="0.3">
      <c r="A19" s="13" t="s">
        <v>12</v>
      </c>
      <c r="B19" s="65">
        <v>13696000</v>
      </c>
      <c r="C19" s="66">
        <v>27181632.629999999</v>
      </c>
      <c r="D19" s="15">
        <v>0</v>
      </c>
      <c r="E19" s="16">
        <v>0</v>
      </c>
      <c r="F19" s="16">
        <v>910579.45</v>
      </c>
      <c r="G19" s="16">
        <v>439307.8</v>
      </c>
      <c r="H19" s="17">
        <v>147252.20000000001</v>
      </c>
      <c r="I19" s="17">
        <v>181012</v>
      </c>
      <c r="J19" s="17">
        <v>458231.22</v>
      </c>
      <c r="K19" s="17">
        <v>1338049</v>
      </c>
      <c r="L19" s="16">
        <v>176200.5</v>
      </c>
      <c r="M19" s="14">
        <f>SUM(D19:L19)</f>
        <v>3650632.17</v>
      </c>
    </row>
    <row r="20" spans="1:13" x14ac:dyDescent="0.3">
      <c r="A20" s="13" t="s">
        <v>13</v>
      </c>
      <c r="B20" s="65">
        <v>8720000</v>
      </c>
      <c r="C20" s="66">
        <v>7220000</v>
      </c>
      <c r="D20" s="15">
        <v>0</v>
      </c>
      <c r="E20" s="16">
        <v>0</v>
      </c>
      <c r="F20" s="16">
        <v>56300</v>
      </c>
      <c r="G20" s="16">
        <v>116450</v>
      </c>
      <c r="H20" s="17">
        <v>0</v>
      </c>
      <c r="I20" s="17">
        <v>148800</v>
      </c>
      <c r="J20" s="17">
        <v>877877.29</v>
      </c>
      <c r="K20" s="17">
        <v>24203</v>
      </c>
      <c r="L20" s="16">
        <v>369392.5</v>
      </c>
      <c r="M20" s="14">
        <f>SUM(D20:L20)</f>
        <v>1593022.79</v>
      </c>
    </row>
    <row r="21" spans="1:13" x14ac:dyDescent="0.3">
      <c r="A21" s="13" t="s">
        <v>14</v>
      </c>
      <c r="B21" s="65">
        <v>4900000</v>
      </c>
      <c r="C21" s="66">
        <v>4179905.81</v>
      </c>
      <c r="D21" s="15">
        <v>0</v>
      </c>
      <c r="E21" s="16">
        <v>0</v>
      </c>
      <c r="F21" s="16">
        <v>10192.219999999999</v>
      </c>
      <c r="G21" s="16">
        <v>5618</v>
      </c>
      <c r="H21" s="17">
        <v>0</v>
      </c>
      <c r="I21" s="17">
        <v>10820</v>
      </c>
      <c r="J21" s="17">
        <v>18787</v>
      </c>
      <c r="K21" s="17">
        <v>15788.74</v>
      </c>
      <c r="L21" s="16">
        <v>295</v>
      </c>
      <c r="M21" s="14">
        <f>SUM(D21:L21)</f>
        <v>61500.959999999999</v>
      </c>
    </row>
    <row r="22" spans="1:13" x14ac:dyDescent="0.3">
      <c r="A22" s="13" t="s">
        <v>15</v>
      </c>
      <c r="B22" s="65">
        <v>26160000</v>
      </c>
      <c r="C22" s="66">
        <v>28521704.719999999</v>
      </c>
      <c r="D22" s="15">
        <v>1375553.89</v>
      </c>
      <c r="E22" s="16">
        <v>3096677.48</v>
      </c>
      <c r="F22" s="16">
        <v>1667528.07</v>
      </c>
      <c r="G22" s="16">
        <v>1607221.85</v>
      </c>
      <c r="H22" s="17">
        <v>1706019.86</v>
      </c>
      <c r="I22" s="17">
        <v>1870684.87</v>
      </c>
      <c r="J22" s="17">
        <v>2272462.1800000002</v>
      </c>
      <c r="K22" s="17">
        <v>1443828.75</v>
      </c>
      <c r="L22" s="16">
        <v>1565802.91</v>
      </c>
      <c r="M22" s="14">
        <f>SUM(D22:L22)</f>
        <v>16605779.859999999</v>
      </c>
    </row>
    <row r="23" spans="1:13" x14ac:dyDescent="0.3">
      <c r="A23" s="13" t="s">
        <v>16</v>
      </c>
      <c r="B23" s="65">
        <v>2000000</v>
      </c>
      <c r="C23" s="66">
        <v>2750000</v>
      </c>
      <c r="D23" s="15">
        <v>0</v>
      </c>
      <c r="E23" s="16">
        <v>0</v>
      </c>
      <c r="F23" s="16">
        <v>0</v>
      </c>
      <c r="G23" s="16">
        <v>0</v>
      </c>
      <c r="H23" s="17">
        <v>75427</v>
      </c>
      <c r="I23" s="17">
        <v>74377</v>
      </c>
      <c r="J23" s="17">
        <v>73660</v>
      </c>
      <c r="K23" s="17">
        <v>107770.81</v>
      </c>
      <c r="L23" s="16">
        <v>165610.25</v>
      </c>
      <c r="M23" s="14">
        <f>SUM(D23:L23)</f>
        <v>496845.06</v>
      </c>
    </row>
    <row r="24" spans="1:13" ht="43.2" x14ac:dyDescent="0.3">
      <c r="A24" s="13" t="s">
        <v>17</v>
      </c>
      <c r="B24" s="65">
        <v>10500000</v>
      </c>
      <c r="C24" s="66">
        <v>16925000</v>
      </c>
      <c r="D24" s="15">
        <v>45900</v>
      </c>
      <c r="E24" s="16">
        <v>742100</v>
      </c>
      <c r="F24" s="16">
        <v>606314.47</v>
      </c>
      <c r="G24" s="16">
        <v>84476</v>
      </c>
      <c r="H24" s="17">
        <v>461955.68</v>
      </c>
      <c r="I24" s="17">
        <v>20057.11</v>
      </c>
      <c r="J24" s="17">
        <v>221761.99</v>
      </c>
      <c r="K24" s="17">
        <v>17528.310000000001</v>
      </c>
      <c r="L24" s="16">
        <v>550300.18999999994</v>
      </c>
      <c r="M24" s="14">
        <f>SUM(D24:L24)</f>
        <v>2750393.75</v>
      </c>
    </row>
    <row r="25" spans="1:13" ht="28.8" x14ac:dyDescent="0.3">
      <c r="A25" s="13" t="s">
        <v>18</v>
      </c>
      <c r="B25" s="65">
        <v>19194161</v>
      </c>
      <c r="C25" s="66">
        <v>40599830.609999999</v>
      </c>
      <c r="D25" s="15">
        <v>0</v>
      </c>
      <c r="E25" s="16">
        <v>0</v>
      </c>
      <c r="F25" s="16">
        <v>1116403.43</v>
      </c>
      <c r="G25" s="16">
        <v>963011.66</v>
      </c>
      <c r="H25" s="17">
        <v>394414.55</v>
      </c>
      <c r="I25" s="17">
        <v>-44176.79</v>
      </c>
      <c r="J25" s="17">
        <v>2415715.9</v>
      </c>
      <c r="K25" s="17">
        <v>2039852.96</v>
      </c>
      <c r="L25" s="16">
        <v>947215.11</v>
      </c>
      <c r="M25" s="14">
        <f>SUM(D25:L25)</f>
        <v>7832436.8200000003</v>
      </c>
    </row>
    <row r="26" spans="1:13" x14ac:dyDescent="0.3">
      <c r="A26" s="13" t="s">
        <v>19</v>
      </c>
      <c r="B26" s="65">
        <v>19046000</v>
      </c>
      <c r="C26" s="66">
        <v>20847503.16</v>
      </c>
      <c r="D26" s="15">
        <v>186900</v>
      </c>
      <c r="E26" s="16">
        <v>617116.4</v>
      </c>
      <c r="F26" s="16">
        <v>493685.79</v>
      </c>
      <c r="G26" s="16">
        <v>358169.66</v>
      </c>
      <c r="H26" s="17">
        <v>1569273.04</v>
      </c>
      <c r="I26" s="17">
        <v>1563189.75</v>
      </c>
      <c r="J26" s="17">
        <v>802367.78</v>
      </c>
      <c r="K26" s="17">
        <v>1512329.47</v>
      </c>
      <c r="L26" s="16">
        <v>254664.71</v>
      </c>
      <c r="M26" s="14">
        <f>SUM(D26:L26)</f>
        <v>7357696.5999999996</v>
      </c>
    </row>
    <row r="27" spans="1:13" x14ac:dyDescent="0.3">
      <c r="A27" s="19" t="s">
        <v>20</v>
      </c>
      <c r="B27" s="67">
        <f>SUM(B28:B36)</f>
        <v>47635000</v>
      </c>
      <c r="C27" s="68">
        <f>SUM(C28:C36)</f>
        <v>41147000</v>
      </c>
      <c r="D27" s="21">
        <f>SUM(D28:D36)</f>
        <v>23850</v>
      </c>
      <c r="E27" s="25">
        <v>0</v>
      </c>
      <c r="F27" s="26">
        <f t="shared" ref="F27:K27" si="4">SUM(F28:F36)</f>
        <v>531037.28</v>
      </c>
      <c r="G27" s="23">
        <f t="shared" si="4"/>
        <v>2605039.7000000002</v>
      </c>
      <c r="H27" s="23">
        <f t="shared" si="4"/>
        <v>1160860.6600000001</v>
      </c>
      <c r="I27" s="27">
        <f t="shared" si="4"/>
        <v>1911407.72</v>
      </c>
      <c r="J27" s="27">
        <f t="shared" si="4"/>
        <v>3228271.48</v>
      </c>
      <c r="K27" s="24">
        <f t="shared" si="4"/>
        <v>1522746.7999999998</v>
      </c>
      <c r="L27" s="26">
        <f>SUM(L28:L36)</f>
        <v>3192822.9699999997</v>
      </c>
      <c r="M27" s="20">
        <f>SUM(D27:L27)</f>
        <v>14176036.609999999</v>
      </c>
    </row>
    <row r="28" spans="1:13" ht="28.8" x14ac:dyDescent="0.3">
      <c r="A28" s="13" t="s">
        <v>21</v>
      </c>
      <c r="B28" s="65">
        <v>2040000</v>
      </c>
      <c r="C28" s="66">
        <v>3646000</v>
      </c>
      <c r="D28" s="15">
        <v>23850</v>
      </c>
      <c r="E28" s="16">
        <v>0</v>
      </c>
      <c r="F28" s="16">
        <v>48416.3</v>
      </c>
      <c r="G28" s="16">
        <v>7393.28</v>
      </c>
      <c r="H28" s="17">
        <v>11964</v>
      </c>
      <c r="I28" s="17">
        <v>87314.61</v>
      </c>
      <c r="J28" s="17">
        <v>52896.98</v>
      </c>
      <c r="K28" s="17">
        <v>207633.98</v>
      </c>
      <c r="L28" s="16">
        <v>28511.13</v>
      </c>
      <c r="M28" s="14">
        <f>SUM(D28:L28)</f>
        <v>467980.28</v>
      </c>
    </row>
    <row r="29" spans="1:13" x14ac:dyDescent="0.3">
      <c r="A29" s="13" t="s">
        <v>22</v>
      </c>
      <c r="B29" s="65">
        <v>4375000</v>
      </c>
      <c r="C29" s="66">
        <v>2775000</v>
      </c>
      <c r="D29" s="15">
        <v>0</v>
      </c>
      <c r="E29" s="16">
        <v>0</v>
      </c>
      <c r="F29" s="16">
        <v>200</v>
      </c>
      <c r="G29" s="16">
        <v>197208</v>
      </c>
      <c r="H29" s="17">
        <v>-64900</v>
      </c>
      <c r="I29" s="17">
        <v>774.99</v>
      </c>
      <c r="J29" s="17">
        <v>0</v>
      </c>
      <c r="K29" s="17">
        <v>204243</v>
      </c>
      <c r="L29" s="16">
        <v>137610</v>
      </c>
      <c r="M29" s="14">
        <f>SUM(D29:L29)</f>
        <v>475135.99</v>
      </c>
    </row>
    <row r="30" spans="1:13" ht="28.8" x14ac:dyDescent="0.3">
      <c r="A30" s="13" t="s">
        <v>23</v>
      </c>
      <c r="B30" s="65">
        <v>3015000</v>
      </c>
      <c r="C30" s="66">
        <v>3871000</v>
      </c>
      <c r="D30" s="15">
        <v>0</v>
      </c>
      <c r="E30" s="16">
        <v>0</v>
      </c>
      <c r="F30" s="16">
        <v>944</v>
      </c>
      <c r="G30" s="16">
        <v>0</v>
      </c>
      <c r="H30" s="17">
        <v>128171.6</v>
      </c>
      <c r="I30" s="17">
        <v>19671.599999999999</v>
      </c>
      <c r="J30" s="17">
        <v>0</v>
      </c>
      <c r="K30" s="17">
        <v>109817.5</v>
      </c>
      <c r="L30" s="16">
        <v>64797.85</v>
      </c>
      <c r="M30" s="14">
        <f>SUM(D30:L30)</f>
        <v>323402.55</v>
      </c>
    </row>
    <row r="31" spans="1:13" x14ac:dyDescent="0.3">
      <c r="A31" s="13" t="s">
        <v>24</v>
      </c>
      <c r="B31" s="65">
        <v>50000</v>
      </c>
      <c r="C31" s="66">
        <v>75000</v>
      </c>
      <c r="D31" s="15">
        <v>0</v>
      </c>
      <c r="E31" s="16">
        <v>0</v>
      </c>
      <c r="F31" s="16">
        <v>0</v>
      </c>
      <c r="G31" s="16">
        <v>0</v>
      </c>
      <c r="H31" s="17">
        <v>0</v>
      </c>
      <c r="I31" s="17">
        <v>0</v>
      </c>
      <c r="J31" s="17">
        <v>0</v>
      </c>
      <c r="K31" s="17">
        <v>0</v>
      </c>
      <c r="L31" s="16">
        <v>0</v>
      </c>
      <c r="M31" s="14">
        <f>SUM(D31:L31)</f>
        <v>0</v>
      </c>
    </row>
    <row r="32" spans="1:13" ht="28.8" x14ac:dyDescent="0.3">
      <c r="A32" s="13" t="s">
        <v>25</v>
      </c>
      <c r="B32" s="65">
        <v>1800000</v>
      </c>
      <c r="C32" s="66">
        <v>1800000</v>
      </c>
      <c r="D32" s="15">
        <v>0</v>
      </c>
      <c r="E32" s="16">
        <v>0</v>
      </c>
      <c r="F32" s="16">
        <v>18818.099999999999</v>
      </c>
      <c r="G32" s="16">
        <v>288543.5</v>
      </c>
      <c r="H32" s="17">
        <v>-2450.25</v>
      </c>
      <c r="I32" s="17">
        <v>82351.66</v>
      </c>
      <c r="J32" s="17">
        <v>177169.94</v>
      </c>
      <c r="K32" s="17">
        <v>4730</v>
      </c>
      <c r="L32" s="16">
        <v>1291.8</v>
      </c>
      <c r="M32" s="14">
        <f>SUM(D32:L32)</f>
        <v>570454.75</v>
      </c>
    </row>
    <row r="33" spans="1:13" ht="28.8" x14ac:dyDescent="0.3">
      <c r="A33" s="13" t="s">
        <v>26</v>
      </c>
      <c r="B33" s="65">
        <v>925000</v>
      </c>
      <c r="C33" s="66">
        <v>2425000</v>
      </c>
      <c r="D33" s="15">
        <v>0</v>
      </c>
      <c r="E33" s="16">
        <v>0</v>
      </c>
      <c r="F33" s="16">
        <v>326712.69</v>
      </c>
      <c r="G33" s="16">
        <v>2801.88</v>
      </c>
      <c r="H33" s="17">
        <v>-795</v>
      </c>
      <c r="I33" s="17">
        <v>4066.91</v>
      </c>
      <c r="J33" s="17">
        <v>38108.410000000003</v>
      </c>
      <c r="K33" s="17">
        <v>0</v>
      </c>
      <c r="L33" s="16">
        <v>71486.960000000006</v>
      </c>
      <c r="M33" s="14">
        <f>SUM(D33:L33)</f>
        <v>442381.85000000003</v>
      </c>
    </row>
    <row r="34" spans="1:13" ht="28.8" x14ac:dyDescent="0.3">
      <c r="A34" s="13" t="s">
        <v>27</v>
      </c>
      <c r="B34" s="65">
        <v>9735000</v>
      </c>
      <c r="C34" s="66">
        <v>10660000</v>
      </c>
      <c r="D34" s="15">
        <v>0</v>
      </c>
      <c r="E34" s="16">
        <v>0</v>
      </c>
      <c r="F34" s="16">
        <v>0</v>
      </c>
      <c r="G34" s="16">
        <v>1625232.61</v>
      </c>
      <c r="H34" s="17">
        <v>779163.91</v>
      </c>
      <c r="I34" s="17">
        <v>1458000</v>
      </c>
      <c r="J34" s="17">
        <v>772954</v>
      </c>
      <c r="K34" s="17">
        <v>47657</v>
      </c>
      <c r="L34" s="16">
        <v>1485824.16</v>
      </c>
      <c r="M34" s="14">
        <f>SUM(D34:L34)</f>
        <v>6168831.6799999997</v>
      </c>
    </row>
    <row r="35" spans="1:13" ht="28.8" x14ac:dyDescent="0.3">
      <c r="A35" s="13" t="s">
        <v>28</v>
      </c>
      <c r="B35" s="65">
        <v>0</v>
      </c>
      <c r="C35" s="66">
        <v>0</v>
      </c>
      <c r="D35" s="15">
        <v>0</v>
      </c>
      <c r="E35" s="16">
        <v>0</v>
      </c>
      <c r="F35" s="16">
        <v>0</v>
      </c>
      <c r="G35" s="16">
        <v>0</v>
      </c>
      <c r="H35" s="17">
        <v>0</v>
      </c>
      <c r="I35" s="17">
        <v>0</v>
      </c>
      <c r="J35" s="17">
        <v>0</v>
      </c>
      <c r="K35" s="17">
        <v>0</v>
      </c>
      <c r="L35" s="16">
        <v>0</v>
      </c>
      <c r="M35" s="14">
        <f>SUM(D35:L35)</f>
        <v>0</v>
      </c>
    </row>
    <row r="36" spans="1:13" ht="31.2" customHeight="1" thickBot="1" x14ac:dyDescent="0.35">
      <c r="A36" s="103" t="s">
        <v>29</v>
      </c>
      <c r="B36" s="70">
        <v>25695000</v>
      </c>
      <c r="C36" s="87">
        <v>15895000</v>
      </c>
      <c r="D36" s="104">
        <v>0</v>
      </c>
      <c r="E36" s="41">
        <v>0</v>
      </c>
      <c r="F36" s="41">
        <v>135946.19</v>
      </c>
      <c r="G36" s="41">
        <v>483860.43</v>
      </c>
      <c r="H36" s="42">
        <v>309706.40000000002</v>
      </c>
      <c r="I36" s="42">
        <v>259227.95</v>
      </c>
      <c r="J36" s="42">
        <v>2187142.15</v>
      </c>
      <c r="K36" s="42">
        <v>948665.32</v>
      </c>
      <c r="L36" s="41">
        <v>1403301.07</v>
      </c>
      <c r="M36" s="105">
        <f>SUM(D36:L36)</f>
        <v>5727849.5100000007</v>
      </c>
    </row>
    <row r="37" spans="1:13" ht="37.799999999999997" customHeight="1" thickBot="1" x14ac:dyDescent="0.35">
      <c r="A37" s="107" t="s">
        <v>30</v>
      </c>
      <c r="B37" s="84">
        <f>SUM(B38:B44)</f>
        <v>418136312</v>
      </c>
      <c r="C37" s="85">
        <f>SUM(C38:C44)</f>
        <v>418436312</v>
      </c>
      <c r="D37" s="108">
        <f t="shared" ref="D37" si="5">SUM(D38:D44)</f>
        <v>30560751</v>
      </c>
      <c r="E37" s="101">
        <f t="shared" ref="E37:J37" si="6">SUM(E38:E44)</f>
        <v>37173817.630000003</v>
      </c>
      <c r="F37" s="101">
        <f t="shared" si="6"/>
        <v>33541892.649999999</v>
      </c>
      <c r="G37" s="109">
        <f t="shared" si="6"/>
        <v>34591083.640000001</v>
      </c>
      <c r="H37" s="109">
        <f t="shared" si="6"/>
        <v>33407750.960000001</v>
      </c>
      <c r="I37" s="110">
        <f t="shared" si="6"/>
        <v>35653477.480000004</v>
      </c>
      <c r="J37" s="110">
        <f t="shared" si="6"/>
        <v>33804725.969999999</v>
      </c>
      <c r="K37" s="100">
        <f>SUM(K38:K44)</f>
        <v>33746950.630000003</v>
      </c>
      <c r="L37" s="111">
        <f>SUM(L38:L44)</f>
        <v>35652250.609999999</v>
      </c>
      <c r="M37" s="112">
        <f>SUM(D37:L37)</f>
        <v>308132700.57000005</v>
      </c>
    </row>
    <row r="38" spans="1:13" ht="28.8" x14ac:dyDescent="0.3">
      <c r="A38" s="106" t="s">
        <v>31</v>
      </c>
      <c r="B38" s="63">
        <v>43908400</v>
      </c>
      <c r="C38" s="64">
        <v>44208400</v>
      </c>
      <c r="D38" s="45">
        <v>0</v>
      </c>
      <c r="E38" s="46">
        <v>6613066.6299999999</v>
      </c>
      <c r="F38" s="46">
        <v>2459166.65</v>
      </c>
      <c r="G38" s="46">
        <v>4030332.64</v>
      </c>
      <c r="H38" s="47">
        <v>2846999.96</v>
      </c>
      <c r="I38" s="47">
        <v>4235699.9800000004</v>
      </c>
      <c r="J38" s="47">
        <v>2721999.97</v>
      </c>
      <c r="K38" s="47">
        <v>3186199.63</v>
      </c>
      <c r="L38" s="46">
        <v>5091499.6100000003</v>
      </c>
      <c r="M38" s="95">
        <f>SUM(D38:L38)</f>
        <v>31184965.069999997</v>
      </c>
    </row>
    <row r="39" spans="1:13" ht="28.8" x14ac:dyDescent="0.3">
      <c r="A39" s="28" t="s">
        <v>32</v>
      </c>
      <c r="B39" s="65">
        <v>0</v>
      </c>
      <c r="C39" s="66">
        <v>0</v>
      </c>
      <c r="D39" s="30">
        <v>0</v>
      </c>
      <c r="E39" s="31">
        <v>0</v>
      </c>
      <c r="F39" s="31">
        <v>0</v>
      </c>
      <c r="G39" s="31">
        <v>0</v>
      </c>
      <c r="H39" s="32">
        <v>0</v>
      </c>
      <c r="I39" s="17">
        <v>0</v>
      </c>
      <c r="J39" s="17">
        <v>0</v>
      </c>
      <c r="K39" s="17">
        <v>0</v>
      </c>
      <c r="L39" s="16">
        <v>0</v>
      </c>
      <c r="M39" s="14">
        <f>SUM(D39:L39)</f>
        <v>0</v>
      </c>
    </row>
    <row r="40" spans="1:13" ht="28.8" x14ac:dyDescent="0.3">
      <c r="A40" s="28" t="s">
        <v>33</v>
      </c>
      <c r="B40" s="65">
        <v>0</v>
      </c>
      <c r="C40" s="66">
        <v>0</v>
      </c>
      <c r="D40" s="33">
        <v>0</v>
      </c>
      <c r="E40" s="31">
        <v>0</v>
      </c>
      <c r="F40" s="31">
        <v>0</v>
      </c>
      <c r="G40" s="31">
        <v>0</v>
      </c>
      <c r="H40" s="32">
        <v>0</v>
      </c>
      <c r="I40" s="17">
        <v>0</v>
      </c>
      <c r="J40" s="17">
        <v>0</v>
      </c>
      <c r="K40" s="17">
        <v>0</v>
      </c>
      <c r="L40" s="16">
        <v>0</v>
      </c>
      <c r="M40" s="14">
        <f>SUM(D40:L40)</f>
        <v>0</v>
      </c>
    </row>
    <row r="41" spans="1:13" ht="28.8" x14ac:dyDescent="0.3">
      <c r="A41" s="28" t="s">
        <v>34</v>
      </c>
      <c r="B41" s="65">
        <v>0</v>
      </c>
      <c r="C41" s="66">
        <v>0</v>
      </c>
      <c r="D41" s="33">
        <v>0</v>
      </c>
      <c r="E41" s="31">
        <v>0</v>
      </c>
      <c r="F41" s="31">
        <v>0</v>
      </c>
      <c r="G41" s="31">
        <v>0</v>
      </c>
      <c r="H41" s="32">
        <v>0</v>
      </c>
      <c r="I41" s="17">
        <v>0</v>
      </c>
      <c r="J41" s="17">
        <v>0</v>
      </c>
      <c r="K41" s="17">
        <v>0</v>
      </c>
      <c r="L41" s="16">
        <v>0</v>
      </c>
      <c r="M41" s="14">
        <f>SUM(D41:L41)</f>
        <v>0</v>
      </c>
    </row>
    <row r="42" spans="1:13" ht="28.8" x14ac:dyDescent="0.3">
      <c r="A42" s="28" t="s">
        <v>35</v>
      </c>
      <c r="B42" s="65">
        <v>0</v>
      </c>
      <c r="C42" s="66">
        <v>0</v>
      </c>
      <c r="D42" s="33">
        <v>0</v>
      </c>
      <c r="E42" s="31">
        <v>0</v>
      </c>
      <c r="F42" s="31">
        <v>0</v>
      </c>
      <c r="G42" s="31">
        <v>0</v>
      </c>
      <c r="H42" s="32">
        <v>0</v>
      </c>
      <c r="I42" s="17">
        <v>0</v>
      </c>
      <c r="J42" s="17">
        <v>0</v>
      </c>
      <c r="K42" s="17">
        <v>0</v>
      </c>
      <c r="L42" s="16">
        <v>0</v>
      </c>
      <c r="M42" s="14">
        <f>SUM(D42:L42)</f>
        <v>0</v>
      </c>
    </row>
    <row r="43" spans="1:13" ht="28.8" x14ac:dyDescent="0.3">
      <c r="A43" s="28" t="s">
        <v>36</v>
      </c>
      <c r="B43" s="65">
        <v>1200000</v>
      </c>
      <c r="C43" s="66">
        <v>1200000</v>
      </c>
      <c r="D43" s="34">
        <v>0</v>
      </c>
      <c r="E43" s="31">
        <v>0</v>
      </c>
      <c r="F43" s="31">
        <v>0</v>
      </c>
      <c r="G43" s="31">
        <v>0</v>
      </c>
      <c r="H43" s="32">
        <v>0</v>
      </c>
      <c r="I43" s="17">
        <v>857026.5</v>
      </c>
      <c r="J43" s="17">
        <v>0</v>
      </c>
      <c r="K43" s="17">
        <v>0</v>
      </c>
      <c r="L43" s="16">
        <v>0</v>
      </c>
      <c r="M43" s="14">
        <f>SUM(D43:L43)</f>
        <v>857026.5</v>
      </c>
    </row>
    <row r="44" spans="1:13" ht="28.8" x14ac:dyDescent="0.3">
      <c r="A44" s="28" t="s">
        <v>37</v>
      </c>
      <c r="B44" s="65">
        <v>373027912</v>
      </c>
      <c r="C44" s="66">
        <v>373027912</v>
      </c>
      <c r="D44" s="35">
        <v>30560751</v>
      </c>
      <c r="E44" s="16">
        <v>30560751</v>
      </c>
      <c r="F44" s="16">
        <v>31082726</v>
      </c>
      <c r="G44" s="16">
        <v>30560751</v>
      </c>
      <c r="H44" s="17">
        <v>30560751</v>
      </c>
      <c r="I44" s="17">
        <v>30560751</v>
      </c>
      <c r="J44" s="17">
        <v>31082726</v>
      </c>
      <c r="K44" s="17">
        <v>30560751</v>
      </c>
      <c r="L44" s="16">
        <v>30560751</v>
      </c>
      <c r="M44" s="14">
        <f>SUM(D44:L44)</f>
        <v>276090709</v>
      </c>
    </row>
    <row r="45" spans="1:13" x14ac:dyDescent="0.3">
      <c r="A45" s="19" t="s">
        <v>38</v>
      </c>
      <c r="B45" s="67">
        <v>0</v>
      </c>
      <c r="C45" s="67">
        <v>0</v>
      </c>
      <c r="D45" s="36">
        <v>0</v>
      </c>
      <c r="E45" s="25">
        <v>0</v>
      </c>
      <c r="F45" s="25">
        <v>0</v>
      </c>
      <c r="G45" s="37">
        <v>0</v>
      </c>
      <c r="H45" s="37">
        <v>0</v>
      </c>
      <c r="I45" s="38">
        <v>0</v>
      </c>
      <c r="J45" s="38">
        <v>0</v>
      </c>
      <c r="K45" s="38">
        <v>0</v>
      </c>
      <c r="L45" s="53">
        <f>SUM(L46:L52)</f>
        <v>0</v>
      </c>
      <c r="M45" s="20">
        <f>SUM(D45:J45)</f>
        <v>0</v>
      </c>
    </row>
    <row r="46" spans="1:13" ht="28.8" x14ac:dyDescent="0.3">
      <c r="A46" s="28" t="s">
        <v>39</v>
      </c>
      <c r="B46" s="65">
        <v>0</v>
      </c>
      <c r="C46" s="65">
        <v>0</v>
      </c>
      <c r="D46" s="29">
        <v>0</v>
      </c>
      <c r="E46" s="16">
        <v>0</v>
      </c>
      <c r="F46" s="16">
        <v>0</v>
      </c>
      <c r="G46" s="16">
        <v>0</v>
      </c>
      <c r="H46" s="17">
        <v>0</v>
      </c>
      <c r="I46" s="17">
        <v>0</v>
      </c>
      <c r="J46" s="17">
        <v>0</v>
      </c>
      <c r="K46" s="17">
        <v>0</v>
      </c>
      <c r="L46" s="52">
        <v>0</v>
      </c>
      <c r="M46" s="14">
        <f>SUM(D46:J46)</f>
        <v>0</v>
      </c>
    </row>
    <row r="47" spans="1:13" ht="28.8" x14ac:dyDescent="0.3">
      <c r="A47" s="28" t="s">
        <v>40</v>
      </c>
      <c r="B47" s="65">
        <v>0</v>
      </c>
      <c r="C47" s="65">
        <v>0</v>
      </c>
      <c r="D47" s="29">
        <v>0</v>
      </c>
      <c r="E47" s="16">
        <v>0</v>
      </c>
      <c r="F47" s="16">
        <v>0</v>
      </c>
      <c r="G47" s="16">
        <v>0</v>
      </c>
      <c r="H47" s="17">
        <v>0</v>
      </c>
      <c r="I47" s="17">
        <v>0</v>
      </c>
      <c r="J47" s="17">
        <v>0</v>
      </c>
      <c r="K47" s="17">
        <v>0</v>
      </c>
      <c r="L47" s="52">
        <v>0</v>
      </c>
      <c r="M47" s="14">
        <f>SUM(D47:J47)</f>
        <v>0</v>
      </c>
    </row>
    <row r="48" spans="1:13" ht="28.8" x14ac:dyDescent="0.3">
      <c r="A48" s="28" t="s">
        <v>41</v>
      </c>
      <c r="B48" s="65">
        <v>0</v>
      </c>
      <c r="C48" s="65">
        <v>0</v>
      </c>
      <c r="D48" s="29">
        <v>0</v>
      </c>
      <c r="E48" s="16">
        <v>0</v>
      </c>
      <c r="F48" s="16">
        <v>0</v>
      </c>
      <c r="G48" s="16">
        <v>0</v>
      </c>
      <c r="H48" s="17">
        <v>0</v>
      </c>
      <c r="I48" s="17">
        <v>0</v>
      </c>
      <c r="J48" s="17">
        <v>0</v>
      </c>
      <c r="K48" s="17">
        <v>0</v>
      </c>
      <c r="L48" s="52">
        <v>0</v>
      </c>
      <c r="M48" s="14">
        <f>SUM(D48:J48)</f>
        <v>0</v>
      </c>
    </row>
    <row r="49" spans="1:13" ht="28.8" x14ac:dyDescent="0.3">
      <c r="A49" s="28" t="s">
        <v>42</v>
      </c>
      <c r="B49" s="65">
        <v>0</v>
      </c>
      <c r="C49" s="65">
        <v>0</v>
      </c>
      <c r="D49" s="29">
        <v>0</v>
      </c>
      <c r="E49" s="16">
        <v>0</v>
      </c>
      <c r="F49" s="16">
        <v>0</v>
      </c>
      <c r="G49" s="16">
        <v>0</v>
      </c>
      <c r="H49" s="17">
        <v>0</v>
      </c>
      <c r="I49" s="17">
        <v>0</v>
      </c>
      <c r="J49" s="17">
        <v>0</v>
      </c>
      <c r="K49" s="17">
        <v>0</v>
      </c>
      <c r="L49" s="52">
        <v>0</v>
      </c>
      <c r="M49" s="14">
        <f>SUM(D49:J49)</f>
        <v>0</v>
      </c>
    </row>
    <row r="50" spans="1:13" ht="28.8" x14ac:dyDescent="0.3">
      <c r="A50" s="28" t="s">
        <v>43</v>
      </c>
      <c r="B50" s="65">
        <v>0</v>
      </c>
      <c r="C50" s="65">
        <v>0</v>
      </c>
      <c r="D50" s="29">
        <v>0</v>
      </c>
      <c r="E50" s="16">
        <v>0</v>
      </c>
      <c r="F50" s="16">
        <v>0</v>
      </c>
      <c r="G50" s="16">
        <v>0</v>
      </c>
      <c r="H50" s="17">
        <v>0</v>
      </c>
      <c r="I50" s="17">
        <v>0</v>
      </c>
      <c r="J50" s="17">
        <v>0</v>
      </c>
      <c r="K50" s="17">
        <v>0</v>
      </c>
      <c r="L50" s="52">
        <v>0</v>
      </c>
      <c r="M50" s="14">
        <f>SUM(D50:J50)</f>
        <v>0</v>
      </c>
    </row>
    <row r="51" spans="1:13" ht="28.8" x14ac:dyDescent="0.3">
      <c r="A51" s="28" t="s">
        <v>44</v>
      </c>
      <c r="B51" s="65">
        <v>0</v>
      </c>
      <c r="C51" s="65">
        <v>0</v>
      </c>
      <c r="D51" s="29">
        <v>0</v>
      </c>
      <c r="E51" s="16">
        <v>0</v>
      </c>
      <c r="F51" s="16">
        <v>0</v>
      </c>
      <c r="G51" s="16">
        <v>0</v>
      </c>
      <c r="H51" s="17">
        <v>0</v>
      </c>
      <c r="I51" s="17">
        <v>0</v>
      </c>
      <c r="J51" s="17">
        <v>0</v>
      </c>
      <c r="K51" s="17">
        <v>0</v>
      </c>
      <c r="L51" s="52">
        <v>0</v>
      </c>
      <c r="M51" s="14">
        <f>SUM(D51:J51)</f>
        <v>0</v>
      </c>
    </row>
    <row r="52" spans="1:13" ht="28.8" x14ac:dyDescent="0.3">
      <c r="A52" s="28" t="s">
        <v>45</v>
      </c>
      <c r="B52" s="65">
        <v>0</v>
      </c>
      <c r="C52" s="65">
        <v>0</v>
      </c>
      <c r="D52" s="29">
        <v>0</v>
      </c>
      <c r="E52" s="16">
        <v>0</v>
      </c>
      <c r="F52" s="16">
        <v>0</v>
      </c>
      <c r="G52" s="16">
        <v>0</v>
      </c>
      <c r="H52" s="17">
        <v>0</v>
      </c>
      <c r="I52" s="17">
        <v>0</v>
      </c>
      <c r="J52" s="17">
        <v>0</v>
      </c>
      <c r="K52" s="17">
        <v>0</v>
      </c>
      <c r="L52" s="52">
        <v>0</v>
      </c>
      <c r="M52" s="14">
        <f>SUM(D52:J52)</f>
        <v>0</v>
      </c>
    </row>
    <row r="53" spans="1:13" ht="28.8" x14ac:dyDescent="0.3">
      <c r="A53" s="19" t="s">
        <v>46</v>
      </c>
      <c r="B53" s="67">
        <f>SUM(B54:B62)</f>
        <v>7114741</v>
      </c>
      <c r="C53" s="68">
        <f>SUM(C54:C62)</f>
        <v>37381641</v>
      </c>
      <c r="D53" s="21">
        <v>0</v>
      </c>
      <c r="E53" s="26">
        <v>0</v>
      </c>
      <c r="F53" s="26">
        <f>SUM(F54:F62)</f>
        <v>1201894.8999999999</v>
      </c>
      <c r="G53" s="26">
        <v>0</v>
      </c>
      <c r="H53" s="27">
        <f>+H54</f>
        <v>226446.72</v>
      </c>
      <c r="I53" s="27">
        <f>SUM(I54:I62)</f>
        <v>408145.86</v>
      </c>
      <c r="J53" s="27">
        <f>SUM(J54:J62)</f>
        <v>533133.48</v>
      </c>
      <c r="K53" s="24">
        <f>SUM(K54:K62)</f>
        <v>796819.24</v>
      </c>
      <c r="L53" s="26">
        <f>SUM(L54:L62)</f>
        <v>1316957.8700000001</v>
      </c>
      <c r="M53" s="20">
        <f>SUM(D53:L53)</f>
        <v>4483398.07</v>
      </c>
    </row>
    <row r="54" spans="1:13" x14ac:dyDescent="0.3">
      <c r="A54" s="28" t="s">
        <v>47</v>
      </c>
      <c r="B54" s="65">
        <v>4815000</v>
      </c>
      <c r="C54" s="66">
        <v>17723400</v>
      </c>
      <c r="D54" s="29">
        <v>0</v>
      </c>
      <c r="E54" s="16">
        <v>0</v>
      </c>
      <c r="F54" s="16">
        <v>1060895.52</v>
      </c>
      <c r="G54" s="16">
        <v>0</v>
      </c>
      <c r="H54" s="17">
        <v>226446.72</v>
      </c>
      <c r="I54" s="17">
        <v>408145.86</v>
      </c>
      <c r="J54" s="17">
        <v>475603.05</v>
      </c>
      <c r="K54" s="17">
        <v>796819.24</v>
      </c>
      <c r="L54" s="16">
        <v>821947.87</v>
      </c>
      <c r="M54" s="14">
        <f>SUM(D54:L54)</f>
        <v>3789858.26</v>
      </c>
    </row>
    <row r="55" spans="1:13" ht="28.8" x14ac:dyDescent="0.3">
      <c r="A55" s="28" t="s">
        <v>48</v>
      </c>
      <c r="B55" s="65">
        <v>1000000</v>
      </c>
      <c r="C55" s="66">
        <v>1842500</v>
      </c>
      <c r="D55" s="29">
        <v>0</v>
      </c>
      <c r="E55" s="16">
        <v>0</v>
      </c>
      <c r="F55" s="16">
        <v>0</v>
      </c>
      <c r="G55" s="16">
        <v>0</v>
      </c>
      <c r="H55" s="17">
        <v>0</v>
      </c>
      <c r="I55" s="17">
        <v>0</v>
      </c>
      <c r="J55" s="17">
        <v>0</v>
      </c>
      <c r="K55" s="17">
        <v>0</v>
      </c>
      <c r="L55" s="16">
        <v>0</v>
      </c>
      <c r="M55" s="14">
        <f>SUM(D55:L55)</f>
        <v>0</v>
      </c>
    </row>
    <row r="56" spans="1:13" ht="28.8" x14ac:dyDescent="0.3">
      <c r="A56" s="28" t="s">
        <v>49</v>
      </c>
      <c r="B56" s="65">
        <v>0</v>
      </c>
      <c r="C56" s="66">
        <v>0</v>
      </c>
      <c r="D56" s="29">
        <v>0</v>
      </c>
      <c r="E56" s="16">
        <v>0</v>
      </c>
      <c r="F56" s="16">
        <v>0</v>
      </c>
      <c r="G56" s="16">
        <v>0</v>
      </c>
      <c r="H56" s="17">
        <v>0</v>
      </c>
      <c r="I56" s="17">
        <v>0</v>
      </c>
      <c r="J56" s="17">
        <v>0</v>
      </c>
      <c r="K56" s="17">
        <v>0</v>
      </c>
      <c r="L56" s="16">
        <v>0</v>
      </c>
      <c r="M56" s="14">
        <f>SUM(D56:L56)</f>
        <v>0</v>
      </c>
    </row>
    <row r="57" spans="1:13" ht="28.8" x14ac:dyDescent="0.3">
      <c r="A57" s="28" t="s">
        <v>50</v>
      </c>
      <c r="B57" s="65">
        <v>199741</v>
      </c>
      <c r="C57" s="66">
        <v>11262741</v>
      </c>
      <c r="D57" s="29">
        <v>0</v>
      </c>
      <c r="E57" s="16">
        <v>0</v>
      </c>
      <c r="F57" s="16">
        <v>0</v>
      </c>
      <c r="G57" s="16">
        <v>0</v>
      </c>
      <c r="H57" s="17">
        <v>0</v>
      </c>
      <c r="I57" s="17">
        <v>0</v>
      </c>
      <c r="J57" s="17">
        <v>57530.43</v>
      </c>
      <c r="K57" s="17">
        <v>0</v>
      </c>
      <c r="L57" s="16">
        <v>0</v>
      </c>
      <c r="M57" s="14">
        <f>SUM(D57:L57)</f>
        <v>57530.43</v>
      </c>
    </row>
    <row r="58" spans="1:13" ht="28.8" x14ac:dyDescent="0.3">
      <c r="A58" s="28" t="s">
        <v>51</v>
      </c>
      <c r="B58" s="65">
        <v>600000</v>
      </c>
      <c r="C58" s="66">
        <v>950000</v>
      </c>
      <c r="D58" s="29">
        <v>0</v>
      </c>
      <c r="E58" s="16">
        <v>0</v>
      </c>
      <c r="F58" s="16">
        <v>140999.38</v>
      </c>
      <c r="G58" s="16">
        <v>0</v>
      </c>
      <c r="H58" s="17">
        <v>0</v>
      </c>
      <c r="I58" s="17">
        <v>0</v>
      </c>
      <c r="J58" s="17">
        <v>0</v>
      </c>
      <c r="K58" s="17">
        <v>0</v>
      </c>
      <c r="L58" s="16">
        <v>0</v>
      </c>
      <c r="M58" s="14">
        <f>SUM(D58:L58)</f>
        <v>140999.38</v>
      </c>
    </row>
    <row r="59" spans="1:13" x14ac:dyDescent="0.3">
      <c r="A59" s="28" t="s">
        <v>52</v>
      </c>
      <c r="B59" s="65">
        <v>0</v>
      </c>
      <c r="C59" s="66">
        <v>0</v>
      </c>
      <c r="D59" s="29">
        <v>0</v>
      </c>
      <c r="E59" s="16">
        <v>0</v>
      </c>
      <c r="F59" s="16">
        <v>0</v>
      </c>
      <c r="G59" s="16">
        <v>0</v>
      </c>
      <c r="H59" s="17">
        <v>0</v>
      </c>
      <c r="I59" s="17">
        <v>0</v>
      </c>
      <c r="J59" s="17">
        <v>0</v>
      </c>
      <c r="K59" s="17">
        <v>0</v>
      </c>
      <c r="L59" s="16">
        <v>0</v>
      </c>
      <c r="M59" s="14">
        <f>SUM(D59:L59)</f>
        <v>0</v>
      </c>
    </row>
    <row r="60" spans="1:13" x14ac:dyDescent="0.3">
      <c r="A60" s="28" t="s">
        <v>53</v>
      </c>
      <c r="B60" s="65">
        <v>0</v>
      </c>
      <c r="C60" s="66">
        <v>0</v>
      </c>
      <c r="D60" s="29">
        <v>0</v>
      </c>
      <c r="E60" s="16">
        <v>0</v>
      </c>
      <c r="F60" s="16">
        <v>0</v>
      </c>
      <c r="G60" s="16">
        <v>0</v>
      </c>
      <c r="H60" s="17">
        <v>0</v>
      </c>
      <c r="I60" s="17">
        <v>0</v>
      </c>
      <c r="J60" s="17">
        <v>0</v>
      </c>
      <c r="K60" s="17">
        <v>0</v>
      </c>
      <c r="L60" s="16">
        <v>0</v>
      </c>
      <c r="M60" s="14">
        <f>SUM(D60:L60)</f>
        <v>0</v>
      </c>
    </row>
    <row r="61" spans="1:13" x14ac:dyDescent="0.3">
      <c r="A61" s="28" t="s">
        <v>54</v>
      </c>
      <c r="B61" s="65">
        <v>500000</v>
      </c>
      <c r="C61" s="66">
        <v>4803000</v>
      </c>
      <c r="D61" s="29">
        <v>0</v>
      </c>
      <c r="E61" s="16">
        <v>0</v>
      </c>
      <c r="F61" s="16">
        <v>0</v>
      </c>
      <c r="G61" s="16">
        <v>0</v>
      </c>
      <c r="H61" s="17">
        <v>0</v>
      </c>
      <c r="I61" s="17">
        <v>0</v>
      </c>
      <c r="J61" s="17">
        <v>0</v>
      </c>
      <c r="K61" s="17">
        <v>0</v>
      </c>
      <c r="L61" s="16">
        <v>0</v>
      </c>
      <c r="M61" s="14">
        <f>SUM(D61:L61)</f>
        <v>0</v>
      </c>
    </row>
    <row r="62" spans="1:13" ht="28.8" x14ac:dyDescent="0.3">
      <c r="A62" s="28" t="s">
        <v>55</v>
      </c>
      <c r="B62" s="65">
        <v>0</v>
      </c>
      <c r="C62" s="66">
        <v>800000</v>
      </c>
      <c r="D62" s="29">
        <v>0</v>
      </c>
      <c r="E62" s="16">
        <v>0</v>
      </c>
      <c r="F62" s="16">
        <v>0</v>
      </c>
      <c r="G62" s="16">
        <v>0</v>
      </c>
      <c r="H62" s="17">
        <v>0</v>
      </c>
      <c r="I62" s="17">
        <v>0</v>
      </c>
      <c r="J62" s="17">
        <v>0</v>
      </c>
      <c r="K62" s="17">
        <v>0</v>
      </c>
      <c r="L62" s="16">
        <v>495010</v>
      </c>
      <c r="M62" s="14">
        <f>SUM(D62:L62)</f>
        <v>495010</v>
      </c>
    </row>
    <row r="63" spans="1:13" x14ac:dyDescent="0.3">
      <c r="A63" s="19" t="s">
        <v>56</v>
      </c>
      <c r="B63" s="67">
        <f>+B64</f>
        <v>118834831</v>
      </c>
      <c r="C63" s="68">
        <f>SUM(C64:C74)</f>
        <v>140975415.06999999</v>
      </c>
      <c r="D63" s="36">
        <v>0</v>
      </c>
      <c r="E63" s="25">
        <v>0</v>
      </c>
      <c r="F63" s="25">
        <v>0</v>
      </c>
      <c r="G63" s="25">
        <v>0</v>
      </c>
      <c r="H63" s="38">
        <v>0</v>
      </c>
      <c r="I63" s="38">
        <v>0</v>
      </c>
      <c r="J63" s="38">
        <v>0</v>
      </c>
      <c r="K63" s="55"/>
      <c r="L63" s="25">
        <f>SUM(L64:L67)</f>
        <v>0</v>
      </c>
      <c r="M63" s="20">
        <f>SUM(D63:J63)</f>
        <v>0</v>
      </c>
    </row>
    <row r="64" spans="1:13" x14ac:dyDescent="0.3">
      <c r="A64" s="28" t="s">
        <v>57</v>
      </c>
      <c r="B64" s="69">
        <v>118834831</v>
      </c>
      <c r="C64" s="66">
        <v>140975415.06999999</v>
      </c>
      <c r="D64" s="29">
        <v>0</v>
      </c>
      <c r="E64" s="16">
        <v>0</v>
      </c>
      <c r="F64" s="17">
        <v>0</v>
      </c>
      <c r="G64" s="16">
        <v>0</v>
      </c>
      <c r="H64" s="17">
        <v>0</v>
      </c>
      <c r="I64" s="17">
        <v>0</v>
      </c>
      <c r="J64" s="17">
        <v>0</v>
      </c>
      <c r="K64" s="17">
        <v>0</v>
      </c>
      <c r="L64" s="16">
        <v>0</v>
      </c>
      <c r="M64" s="14">
        <f>SUM(D64:J64)</f>
        <v>0</v>
      </c>
    </row>
    <row r="65" spans="1:13" x14ac:dyDescent="0.3">
      <c r="A65" s="28" t="s">
        <v>58</v>
      </c>
      <c r="B65" s="65">
        <v>0</v>
      </c>
      <c r="C65" s="65">
        <v>0</v>
      </c>
      <c r="D65" s="29">
        <v>0</v>
      </c>
      <c r="E65" s="16">
        <v>0</v>
      </c>
      <c r="F65" s="17">
        <v>0</v>
      </c>
      <c r="G65" s="16">
        <v>0</v>
      </c>
      <c r="H65" s="17">
        <v>0</v>
      </c>
      <c r="I65" s="17">
        <v>0</v>
      </c>
      <c r="J65" s="17">
        <v>0</v>
      </c>
      <c r="K65" s="17">
        <v>0</v>
      </c>
      <c r="L65" s="16">
        <v>0</v>
      </c>
      <c r="M65" s="14">
        <f>SUM(D65:J65)</f>
        <v>0</v>
      </c>
    </row>
    <row r="66" spans="1:13" ht="28.8" x14ac:dyDescent="0.3">
      <c r="A66" s="28" t="s">
        <v>59</v>
      </c>
      <c r="B66" s="65">
        <v>0</v>
      </c>
      <c r="C66" s="65">
        <v>0</v>
      </c>
      <c r="D66" s="29">
        <v>0</v>
      </c>
      <c r="E66" s="16">
        <v>0</v>
      </c>
      <c r="F66" s="17">
        <v>0</v>
      </c>
      <c r="G66" s="16">
        <v>0</v>
      </c>
      <c r="H66" s="17">
        <v>0</v>
      </c>
      <c r="I66" s="17">
        <v>0</v>
      </c>
      <c r="J66" s="17">
        <v>0</v>
      </c>
      <c r="K66" s="17">
        <v>0</v>
      </c>
      <c r="L66" s="16">
        <v>0</v>
      </c>
      <c r="M66" s="14">
        <f>SUM(D66:J66)</f>
        <v>0</v>
      </c>
    </row>
    <row r="67" spans="1:13" ht="43.2" x14ac:dyDescent="0.3">
      <c r="A67" s="28" t="s">
        <v>60</v>
      </c>
      <c r="B67" s="65">
        <v>0</v>
      </c>
      <c r="C67" s="65">
        <v>0</v>
      </c>
      <c r="D67" s="29">
        <v>0</v>
      </c>
      <c r="E67" s="16">
        <v>0</v>
      </c>
      <c r="F67" s="17">
        <v>0</v>
      </c>
      <c r="G67" s="16">
        <v>0</v>
      </c>
      <c r="H67" s="17">
        <v>0</v>
      </c>
      <c r="I67" s="17">
        <v>0</v>
      </c>
      <c r="J67" s="17">
        <v>0</v>
      </c>
      <c r="K67" s="17">
        <v>0</v>
      </c>
      <c r="L67" s="16">
        <v>0</v>
      </c>
      <c r="M67" s="14">
        <f>SUM(D67:J67)</f>
        <v>0</v>
      </c>
    </row>
    <row r="68" spans="1:13" ht="28.8" x14ac:dyDescent="0.3">
      <c r="A68" s="19" t="s">
        <v>61</v>
      </c>
      <c r="B68" s="67">
        <v>0</v>
      </c>
      <c r="C68" s="67">
        <f>SUM(C69:C74)</f>
        <v>0</v>
      </c>
      <c r="D68" s="36">
        <v>0</v>
      </c>
      <c r="E68" s="25">
        <v>0</v>
      </c>
      <c r="F68" s="38">
        <v>0</v>
      </c>
      <c r="G68" s="25">
        <v>0</v>
      </c>
      <c r="H68" s="38">
        <v>0</v>
      </c>
      <c r="I68" s="38">
        <v>0</v>
      </c>
      <c r="J68" s="38">
        <v>0</v>
      </c>
      <c r="K68" s="38">
        <v>0</v>
      </c>
      <c r="L68" s="25">
        <v>0</v>
      </c>
      <c r="M68" s="20">
        <f>SUM(D68:J68)</f>
        <v>0</v>
      </c>
    </row>
    <row r="69" spans="1:13" x14ac:dyDescent="0.3">
      <c r="A69" s="28" t="s">
        <v>62</v>
      </c>
      <c r="B69" s="65">
        <v>0</v>
      </c>
      <c r="C69" s="65">
        <v>0</v>
      </c>
      <c r="D69" s="29">
        <v>0</v>
      </c>
      <c r="E69" s="16">
        <v>0</v>
      </c>
      <c r="F69" s="17">
        <v>0</v>
      </c>
      <c r="G69" s="16">
        <v>0</v>
      </c>
      <c r="H69" s="17">
        <v>0</v>
      </c>
      <c r="I69" s="17">
        <v>0</v>
      </c>
      <c r="J69" s="17">
        <v>0</v>
      </c>
      <c r="K69" s="17">
        <v>0</v>
      </c>
      <c r="L69" s="16">
        <v>0</v>
      </c>
      <c r="M69" s="14">
        <f>SUM(D69:J69)</f>
        <v>0</v>
      </c>
    </row>
    <row r="70" spans="1:13" ht="28.8" x14ac:dyDescent="0.3">
      <c r="A70" s="28" t="s">
        <v>63</v>
      </c>
      <c r="B70" s="65">
        <v>0</v>
      </c>
      <c r="C70" s="65">
        <v>0</v>
      </c>
      <c r="D70" s="29">
        <v>0</v>
      </c>
      <c r="E70" s="16">
        <v>0</v>
      </c>
      <c r="F70" s="17">
        <v>0</v>
      </c>
      <c r="G70" s="16">
        <v>0</v>
      </c>
      <c r="H70" s="17">
        <v>0</v>
      </c>
      <c r="I70" s="17">
        <v>0</v>
      </c>
      <c r="J70" s="17">
        <v>0</v>
      </c>
      <c r="K70" s="17">
        <v>0</v>
      </c>
      <c r="L70" s="16">
        <v>0</v>
      </c>
      <c r="M70" s="14">
        <f>SUM(D70:J70)</f>
        <v>0</v>
      </c>
    </row>
    <row r="71" spans="1:13" x14ac:dyDescent="0.3">
      <c r="A71" s="19" t="s">
        <v>64</v>
      </c>
      <c r="B71" s="67">
        <v>0</v>
      </c>
      <c r="C71" s="67">
        <v>0</v>
      </c>
      <c r="D71" s="36">
        <v>0</v>
      </c>
      <c r="E71" s="25">
        <v>0</v>
      </c>
      <c r="F71" s="38">
        <v>0</v>
      </c>
      <c r="G71" s="25">
        <v>0</v>
      </c>
      <c r="H71" s="38">
        <v>0</v>
      </c>
      <c r="I71" s="38">
        <v>0</v>
      </c>
      <c r="J71" s="38">
        <v>0</v>
      </c>
      <c r="K71" s="38">
        <v>0</v>
      </c>
      <c r="L71" s="25">
        <v>0</v>
      </c>
      <c r="M71" s="20">
        <f>SUM(D71:J71)</f>
        <v>0</v>
      </c>
    </row>
    <row r="72" spans="1:13" ht="28.8" x14ac:dyDescent="0.3">
      <c r="A72" s="28" t="s">
        <v>65</v>
      </c>
      <c r="B72" s="65">
        <v>0</v>
      </c>
      <c r="C72" s="65">
        <v>0</v>
      </c>
      <c r="D72" s="29">
        <v>0</v>
      </c>
      <c r="E72" s="16">
        <v>0</v>
      </c>
      <c r="F72" s="17">
        <v>0</v>
      </c>
      <c r="G72" s="16">
        <v>0</v>
      </c>
      <c r="H72" s="17">
        <v>0</v>
      </c>
      <c r="I72" s="17">
        <v>0</v>
      </c>
      <c r="J72" s="17">
        <v>0</v>
      </c>
      <c r="K72" s="17">
        <v>0</v>
      </c>
      <c r="L72" s="16">
        <v>0</v>
      </c>
      <c r="M72" s="14">
        <f>SUM(D72:J72)</f>
        <v>0</v>
      </c>
    </row>
    <row r="73" spans="1:13" ht="28.8" x14ac:dyDescent="0.3">
      <c r="A73" s="28" t="s">
        <v>66</v>
      </c>
      <c r="B73" s="65">
        <v>0</v>
      </c>
      <c r="C73" s="65">
        <v>0</v>
      </c>
      <c r="D73" s="29">
        <v>0</v>
      </c>
      <c r="E73" s="16">
        <v>0</v>
      </c>
      <c r="F73" s="17">
        <v>0</v>
      </c>
      <c r="G73" s="16">
        <v>0</v>
      </c>
      <c r="H73" s="17">
        <v>0</v>
      </c>
      <c r="I73" s="17">
        <v>0</v>
      </c>
      <c r="J73" s="17">
        <v>0</v>
      </c>
      <c r="K73" s="17">
        <v>0</v>
      </c>
      <c r="L73" s="16">
        <v>0</v>
      </c>
      <c r="M73" s="14">
        <f>SUM(D73:J73)</f>
        <v>0</v>
      </c>
    </row>
    <row r="74" spans="1:13" ht="44.4" customHeight="1" thickBot="1" x14ac:dyDescent="0.35">
      <c r="A74" s="39" t="s">
        <v>67</v>
      </c>
      <c r="B74" s="70">
        <v>0</v>
      </c>
      <c r="C74" s="70">
        <v>0</v>
      </c>
      <c r="D74" s="40">
        <v>0</v>
      </c>
      <c r="E74" s="41">
        <v>0</v>
      </c>
      <c r="F74" s="42">
        <v>0</v>
      </c>
      <c r="G74" s="41">
        <v>0</v>
      </c>
      <c r="H74" s="42">
        <v>0</v>
      </c>
      <c r="I74" s="17">
        <v>0</v>
      </c>
      <c r="J74" s="17">
        <v>0</v>
      </c>
      <c r="K74" s="17">
        <v>0</v>
      </c>
      <c r="L74" s="16">
        <v>0</v>
      </c>
      <c r="M74" s="14">
        <f>SUM(D74:J74)</f>
        <v>0</v>
      </c>
    </row>
    <row r="75" spans="1:13" ht="15" thickBot="1" x14ac:dyDescent="0.35">
      <c r="A75" s="43" t="s">
        <v>68</v>
      </c>
      <c r="B75" s="61">
        <f>+B71+B68+B63+B53+B45+B37+B27+B17+B11</f>
        <v>1090587821</v>
      </c>
      <c r="C75" s="61">
        <f>+C71+C68+C63+C53+C45+C37+C27+C17+C11</f>
        <v>1256016721</v>
      </c>
      <c r="D75" s="20">
        <f t="shared" ref="D75" si="7">D71+D68++D63+D53+D45+D37+D27+D17+D11</f>
        <v>58853150.43</v>
      </c>
      <c r="E75" s="22">
        <f t="shared" ref="E75:J75" si="8">+E71+E68+E63+E53+E45+E37+E27+E17+E11</f>
        <v>99980047.230000004</v>
      </c>
      <c r="F75" s="22">
        <f t="shared" si="8"/>
        <v>75892959.200000003</v>
      </c>
      <c r="G75" s="26">
        <f t="shared" si="8"/>
        <v>79196791.650000006</v>
      </c>
      <c r="H75" s="27">
        <f t="shared" si="8"/>
        <v>74138624.170000002</v>
      </c>
      <c r="I75" s="27">
        <f t="shared" si="8"/>
        <v>77282331.800000012</v>
      </c>
      <c r="J75" s="27">
        <f t="shared" si="8"/>
        <v>75801452.039999992</v>
      </c>
      <c r="K75" s="24">
        <f>+K53+K37+K27+K17+K11</f>
        <v>75240159.170000002</v>
      </c>
      <c r="L75" s="22">
        <f>+L71+L68+L63+L53+L45+L37+L27+L17+L11</f>
        <v>82984232.129999995</v>
      </c>
      <c r="M75" s="20">
        <f>SUM(D75:L75)</f>
        <v>699369747.81999993</v>
      </c>
    </row>
    <row r="76" spans="1:13" x14ac:dyDescent="0.3">
      <c r="A76" s="44" t="s">
        <v>69</v>
      </c>
      <c r="B76" s="71">
        <v>0</v>
      </c>
      <c r="C76" s="63">
        <v>0</v>
      </c>
      <c r="D76" s="45">
        <v>0</v>
      </c>
      <c r="E76" s="45">
        <v>0</v>
      </c>
      <c r="F76" s="45">
        <v>0</v>
      </c>
      <c r="G76" s="46">
        <v>0</v>
      </c>
      <c r="H76" s="47">
        <v>0</v>
      </c>
      <c r="I76" s="17">
        <v>0</v>
      </c>
      <c r="J76" s="17">
        <v>0</v>
      </c>
      <c r="K76" s="17">
        <v>0</v>
      </c>
      <c r="L76" s="52"/>
      <c r="M76" s="14">
        <f>SUM(D76:J76)</f>
        <v>0</v>
      </c>
    </row>
    <row r="77" spans="1:13" x14ac:dyDescent="0.3">
      <c r="A77" s="48" t="s">
        <v>70</v>
      </c>
      <c r="B77" s="65">
        <v>0</v>
      </c>
      <c r="C77" s="65">
        <v>0</v>
      </c>
      <c r="D77" s="29">
        <v>0</v>
      </c>
      <c r="E77" s="29">
        <v>0</v>
      </c>
      <c r="F77" s="29">
        <v>0</v>
      </c>
      <c r="G77" s="16">
        <v>0</v>
      </c>
      <c r="H77" s="17">
        <v>0</v>
      </c>
      <c r="I77" s="17">
        <v>0</v>
      </c>
      <c r="J77" s="17">
        <v>0</v>
      </c>
      <c r="K77" s="17">
        <v>0</v>
      </c>
      <c r="L77" s="52"/>
      <c r="M77" s="14">
        <f>SUM(D77:J77)</f>
        <v>0</v>
      </c>
    </row>
    <row r="78" spans="1:13" ht="28.8" x14ac:dyDescent="0.3">
      <c r="A78" s="28" t="s">
        <v>71</v>
      </c>
      <c r="B78" s="69">
        <v>0</v>
      </c>
      <c r="C78" s="65">
        <v>0</v>
      </c>
      <c r="D78" s="29">
        <v>0</v>
      </c>
      <c r="E78" s="29">
        <v>0</v>
      </c>
      <c r="F78" s="29">
        <v>0</v>
      </c>
      <c r="G78" s="16">
        <v>0</v>
      </c>
      <c r="H78" s="17">
        <v>0</v>
      </c>
      <c r="I78" s="17">
        <v>0</v>
      </c>
      <c r="J78" s="17">
        <v>0</v>
      </c>
      <c r="K78" s="17">
        <v>0</v>
      </c>
      <c r="L78" s="52"/>
      <c r="M78" s="14">
        <f>SUM(D78:J78)</f>
        <v>0</v>
      </c>
    </row>
    <row r="79" spans="1:13" ht="28.8" x14ac:dyDescent="0.3">
      <c r="A79" s="28" t="s">
        <v>72</v>
      </c>
      <c r="B79" s="69">
        <v>0</v>
      </c>
      <c r="C79" s="65">
        <v>0</v>
      </c>
      <c r="D79" s="29">
        <v>0</v>
      </c>
      <c r="E79" s="29">
        <v>0</v>
      </c>
      <c r="F79" s="29">
        <v>0</v>
      </c>
      <c r="G79" s="16">
        <v>0</v>
      </c>
      <c r="H79" s="17">
        <v>0</v>
      </c>
      <c r="I79" s="17">
        <v>0</v>
      </c>
      <c r="J79" s="17">
        <v>0</v>
      </c>
      <c r="K79" s="17">
        <v>0</v>
      </c>
      <c r="L79" s="52"/>
      <c r="M79" s="14">
        <f>SUM(D79:J79)</f>
        <v>0</v>
      </c>
    </row>
    <row r="80" spans="1:13" x14ac:dyDescent="0.3">
      <c r="A80" s="48" t="s">
        <v>73</v>
      </c>
      <c r="B80" s="65">
        <v>0</v>
      </c>
      <c r="C80" s="65">
        <v>0</v>
      </c>
      <c r="D80" s="29">
        <v>0</v>
      </c>
      <c r="E80" s="29">
        <v>0</v>
      </c>
      <c r="F80" s="29">
        <v>0</v>
      </c>
      <c r="G80" s="16">
        <v>0</v>
      </c>
      <c r="H80" s="17">
        <v>0</v>
      </c>
      <c r="I80" s="17">
        <v>0</v>
      </c>
      <c r="J80" s="17">
        <v>0</v>
      </c>
      <c r="K80" s="17">
        <v>0</v>
      </c>
      <c r="L80" s="52"/>
      <c r="M80" s="14">
        <f>SUM(D80:J80)</f>
        <v>0</v>
      </c>
    </row>
    <row r="81" spans="1:13" x14ac:dyDescent="0.3">
      <c r="A81" s="28" t="s">
        <v>74</v>
      </c>
      <c r="B81" s="69">
        <v>0</v>
      </c>
      <c r="C81" s="65">
        <v>0</v>
      </c>
      <c r="D81" s="29">
        <v>0</v>
      </c>
      <c r="E81" s="29">
        <v>0</v>
      </c>
      <c r="F81" s="29">
        <v>0</v>
      </c>
      <c r="G81" s="16">
        <v>0</v>
      </c>
      <c r="H81" s="17">
        <v>0</v>
      </c>
      <c r="I81" s="17">
        <v>0</v>
      </c>
      <c r="J81" s="17">
        <v>0</v>
      </c>
      <c r="K81" s="17">
        <v>0</v>
      </c>
      <c r="L81" s="52"/>
      <c r="M81" s="14">
        <f>SUM(D81:J81)</f>
        <v>0</v>
      </c>
    </row>
    <row r="82" spans="1:13" ht="28.8" x14ac:dyDescent="0.3">
      <c r="A82" s="28" t="s">
        <v>75</v>
      </c>
      <c r="B82" s="65">
        <v>0</v>
      </c>
      <c r="C82" s="65">
        <v>0</v>
      </c>
      <c r="D82" s="29">
        <v>0</v>
      </c>
      <c r="E82" s="29">
        <v>0</v>
      </c>
      <c r="F82" s="29">
        <v>0</v>
      </c>
      <c r="G82" s="16">
        <v>0</v>
      </c>
      <c r="H82" s="17">
        <v>0</v>
      </c>
      <c r="I82" s="17">
        <v>0</v>
      </c>
      <c r="J82" s="17">
        <v>0</v>
      </c>
      <c r="K82" s="17">
        <v>0</v>
      </c>
      <c r="L82" s="52"/>
      <c r="M82" s="14">
        <f>SUM(D82:J82)</f>
        <v>0</v>
      </c>
    </row>
    <row r="83" spans="1:13" x14ac:dyDescent="0.3">
      <c r="A83" s="48" t="s">
        <v>76</v>
      </c>
      <c r="B83" s="69">
        <v>0</v>
      </c>
      <c r="C83" s="65">
        <v>0</v>
      </c>
      <c r="D83" s="29">
        <v>0</v>
      </c>
      <c r="E83" s="29">
        <v>0</v>
      </c>
      <c r="F83" s="29">
        <v>0</v>
      </c>
      <c r="G83" s="16">
        <v>0</v>
      </c>
      <c r="H83" s="17">
        <v>0</v>
      </c>
      <c r="I83" s="17">
        <v>0</v>
      </c>
      <c r="J83" s="17">
        <v>0</v>
      </c>
      <c r="K83" s="17">
        <v>0</v>
      </c>
      <c r="L83" s="52"/>
      <c r="M83" s="14">
        <f>SUM(D83:J83)</f>
        <v>0</v>
      </c>
    </row>
    <row r="84" spans="1:13" ht="29.4" thickBot="1" x14ac:dyDescent="0.35">
      <c r="A84" s="28" t="s">
        <v>77</v>
      </c>
      <c r="B84" s="72">
        <v>0</v>
      </c>
      <c r="C84" s="72">
        <v>0</v>
      </c>
      <c r="D84" s="29">
        <v>0</v>
      </c>
      <c r="E84" s="29">
        <v>0</v>
      </c>
      <c r="F84" s="29">
        <v>0</v>
      </c>
      <c r="G84" s="16">
        <v>0</v>
      </c>
      <c r="H84" s="17">
        <v>0</v>
      </c>
      <c r="I84" s="17">
        <v>0</v>
      </c>
      <c r="J84" s="17">
        <v>0</v>
      </c>
      <c r="K84" s="17">
        <v>0</v>
      </c>
      <c r="L84" s="52"/>
      <c r="M84" s="14">
        <f>SUM(D84:J84)</f>
        <v>0</v>
      </c>
    </row>
    <row r="85" spans="1:13" ht="22.8" customHeight="1" thickBot="1" x14ac:dyDescent="0.35">
      <c r="A85" s="43" t="s">
        <v>78</v>
      </c>
      <c r="B85" s="61">
        <f>+B75</f>
        <v>1090587821</v>
      </c>
      <c r="C85" s="62">
        <f>+C75</f>
        <v>1256016721</v>
      </c>
      <c r="D85" s="54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38">
        <v>0</v>
      </c>
      <c r="L85" s="53"/>
      <c r="M85" s="20">
        <f>SUM(D85:J85)</f>
        <v>0</v>
      </c>
    </row>
    <row r="86" spans="1:13" ht="15" thickBot="1" x14ac:dyDescent="0.35">
      <c r="A86" s="49"/>
      <c r="B86" s="73"/>
      <c r="C86" s="74"/>
      <c r="D86" s="40"/>
      <c r="E86" s="50"/>
      <c r="F86" s="51"/>
      <c r="G86" s="41">
        <v>0</v>
      </c>
      <c r="H86" s="42">
        <v>0</v>
      </c>
      <c r="I86" s="42">
        <v>0</v>
      </c>
      <c r="J86" s="42">
        <v>0</v>
      </c>
      <c r="K86" s="42">
        <v>0</v>
      </c>
      <c r="L86" s="52"/>
      <c r="M86" s="14">
        <f>SUM(D86:J86)</f>
        <v>0</v>
      </c>
    </row>
    <row r="87" spans="1:13" ht="39.6" customHeight="1" thickBot="1" x14ac:dyDescent="0.35">
      <c r="A87" s="43" t="s">
        <v>79</v>
      </c>
      <c r="B87" s="75">
        <f>+B85</f>
        <v>1090587821</v>
      </c>
      <c r="C87" s="76">
        <f>+C85</f>
        <v>1256016721</v>
      </c>
      <c r="D87" s="20">
        <f t="shared" ref="D87:F87" si="9">+D75+D85</f>
        <v>58853150.43</v>
      </c>
      <c r="E87" s="20">
        <f t="shared" si="9"/>
        <v>99980047.230000004</v>
      </c>
      <c r="F87" s="20">
        <f t="shared" si="9"/>
        <v>75892959.200000003</v>
      </c>
      <c r="G87" s="26">
        <f>+G85+G75</f>
        <v>79196791.650000006</v>
      </c>
      <c r="H87" s="26">
        <f>+H85+H75</f>
        <v>74138624.170000002</v>
      </c>
      <c r="I87" s="27">
        <f>+I75+I85</f>
        <v>77282331.800000012</v>
      </c>
      <c r="J87" s="27">
        <f>+J75+J85</f>
        <v>75801452.039999992</v>
      </c>
      <c r="K87" s="27">
        <f>+K75+K85</f>
        <v>75240159.170000002</v>
      </c>
      <c r="L87" s="22">
        <f>+L75+L85</f>
        <v>82984232.129999995</v>
      </c>
      <c r="M87" s="20">
        <f>+M75+M85</f>
        <v>699369747.81999993</v>
      </c>
    </row>
    <row r="88" spans="1:13" x14ac:dyDescent="0.3">
      <c r="A88" s="9" t="s">
        <v>94</v>
      </c>
      <c r="B88" s="10"/>
      <c r="C88" s="10"/>
      <c r="D88" s="10"/>
      <c r="E88" s="10"/>
      <c r="F88" s="10"/>
      <c r="G88" s="10"/>
      <c r="H88" s="10"/>
      <c r="I88" s="10"/>
      <c r="J88" s="10"/>
    </row>
    <row r="89" spans="1:13" x14ac:dyDescent="0.3">
      <c r="A89" s="11" t="s">
        <v>95</v>
      </c>
      <c r="B89" s="10"/>
      <c r="C89" s="10"/>
      <c r="D89" s="10"/>
      <c r="E89" s="10"/>
      <c r="F89" s="10"/>
      <c r="G89" s="10"/>
      <c r="H89" s="10"/>
      <c r="I89" s="10"/>
      <c r="J89" s="10"/>
    </row>
    <row r="90" spans="1:13" x14ac:dyDescent="0.3">
      <c r="A90" s="11" t="s">
        <v>103</v>
      </c>
      <c r="B90" s="10"/>
      <c r="C90" s="10"/>
      <c r="D90" s="10"/>
      <c r="E90" s="10"/>
      <c r="F90" s="10"/>
      <c r="G90" s="10"/>
      <c r="H90" s="10"/>
      <c r="I90" s="10"/>
      <c r="J90" s="10"/>
    </row>
    <row r="91" spans="1:13" x14ac:dyDescent="0.3">
      <c r="A91" s="11" t="s">
        <v>96</v>
      </c>
      <c r="B91" s="10"/>
      <c r="C91" s="10"/>
      <c r="D91" s="10"/>
      <c r="E91" s="10"/>
      <c r="F91" s="10"/>
      <c r="G91" s="10"/>
      <c r="H91" s="10"/>
      <c r="I91" s="10"/>
      <c r="J91" s="10"/>
    </row>
    <row r="92" spans="1:13" x14ac:dyDescent="0.3">
      <c r="A92" s="11" t="s">
        <v>97</v>
      </c>
      <c r="B92" s="10"/>
      <c r="C92" s="10"/>
      <c r="D92" s="10"/>
      <c r="E92" s="10"/>
      <c r="F92" s="10"/>
      <c r="G92" s="10"/>
      <c r="H92" s="10"/>
      <c r="I92" s="10"/>
      <c r="J92" s="10"/>
    </row>
    <row r="93" spans="1:13" x14ac:dyDescent="0.3">
      <c r="A93" s="11" t="s">
        <v>98</v>
      </c>
      <c r="B93" s="12"/>
      <c r="C93" s="12"/>
      <c r="D93" s="12"/>
      <c r="E93" s="10"/>
      <c r="F93" s="10"/>
      <c r="G93" s="10"/>
      <c r="H93" s="10"/>
      <c r="I93" s="10"/>
      <c r="J93" s="10"/>
    </row>
    <row r="94" spans="1:13" x14ac:dyDescent="0.3">
      <c r="A94" s="11" t="s">
        <v>99</v>
      </c>
      <c r="B94" s="6"/>
      <c r="C94" s="6"/>
      <c r="D94" s="6"/>
      <c r="E94" s="10"/>
      <c r="F94" s="10"/>
      <c r="G94" s="10"/>
      <c r="H94" s="10"/>
      <c r="I94" s="10"/>
      <c r="J94" s="10"/>
    </row>
    <row r="95" spans="1:13" x14ac:dyDescent="0.3">
      <c r="A95" s="8"/>
      <c r="B95" s="5"/>
      <c r="C95" s="5"/>
      <c r="D95" s="5"/>
    </row>
    <row r="96" spans="1:13" ht="31.8" thickBot="1" x14ac:dyDescent="0.35">
      <c r="A96" s="1"/>
      <c r="B96" s="2" t="s">
        <v>80</v>
      </c>
      <c r="C96" s="58"/>
      <c r="E96" s="3" t="s">
        <v>84</v>
      </c>
    </row>
    <row r="97" spans="1:5" x14ac:dyDescent="0.3">
      <c r="A97" s="1"/>
      <c r="B97" s="4" t="s">
        <v>81</v>
      </c>
      <c r="C97" s="4"/>
      <c r="E97" s="4" t="s">
        <v>82</v>
      </c>
    </row>
    <row r="98" spans="1:5" x14ac:dyDescent="0.3">
      <c r="A98" s="1"/>
      <c r="B98" s="4" t="s">
        <v>83</v>
      </c>
      <c r="C98" s="4"/>
      <c r="E98" s="4" t="s">
        <v>85</v>
      </c>
    </row>
    <row r="99" spans="1:5" x14ac:dyDescent="0.3">
      <c r="A99" s="1"/>
      <c r="B99" s="1"/>
      <c r="C99" s="1"/>
      <c r="D99" s="1"/>
    </row>
  </sheetData>
  <mergeCells count="4">
    <mergeCell ref="A8:K8"/>
    <mergeCell ref="A7:K7"/>
    <mergeCell ref="A6:K6"/>
    <mergeCell ref="A5:K5"/>
  </mergeCells>
  <pageMargins left="0.7" right="0.7" top="0.75" bottom="0.75" header="0.3" footer="0.3"/>
  <pageSetup scale="45" orientation="landscape" r:id="rId1"/>
  <headerFooter>
    <oddFooter>&amp;L&amp;P</oddFooter>
  </headerFooter>
  <ignoredErrors>
    <ignoredError sqref="D37:E37 E17 K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2021-12-16T20:00:57Z</cp:lastPrinted>
  <dcterms:created xsi:type="dcterms:W3CDTF">2021-02-04T13:21:16Z</dcterms:created>
  <dcterms:modified xsi:type="dcterms:W3CDTF">2021-12-16T20:01:36Z</dcterms:modified>
</cp:coreProperties>
</file>