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13_ncr:1_{1A401ECE-C5E5-49DC-B54B-64A1F619D3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1" l="1"/>
  <c r="C64" i="1" s="1"/>
  <c r="B64" i="1"/>
  <c r="C38" i="1"/>
  <c r="B38" i="1"/>
  <c r="B28" i="1"/>
  <c r="B18" i="1"/>
  <c r="B12" i="1"/>
  <c r="B76" i="1" l="1"/>
  <c r="B86" i="1" s="1"/>
  <c r="B88" i="1" s="1"/>
  <c r="C76" i="1"/>
  <c r="C86" i="1" s="1"/>
  <c r="C88" i="1" s="1"/>
  <c r="O30" i="1" l="1"/>
  <c r="O31" i="1"/>
  <c r="O32" i="1"/>
  <c r="O33" i="1"/>
  <c r="O34" i="1"/>
  <c r="O35" i="1"/>
  <c r="O36" i="1"/>
  <c r="O37" i="1"/>
  <c r="O39" i="1"/>
  <c r="O40" i="1"/>
  <c r="O41" i="1"/>
  <c r="O42" i="1"/>
  <c r="O43" i="1"/>
  <c r="O44" i="1"/>
  <c r="O45" i="1"/>
  <c r="O47" i="1"/>
  <c r="O48" i="1"/>
  <c r="O49" i="1"/>
  <c r="O50" i="1"/>
  <c r="O51" i="1"/>
  <c r="O52" i="1"/>
  <c r="O53" i="1"/>
  <c r="O55" i="1"/>
  <c r="O56" i="1"/>
  <c r="O57" i="1"/>
  <c r="O58" i="1"/>
  <c r="O59" i="1"/>
  <c r="O60" i="1"/>
  <c r="O61" i="1"/>
  <c r="O62" i="1"/>
  <c r="O63" i="1"/>
  <c r="O65" i="1"/>
  <c r="O66" i="1"/>
  <c r="O67" i="1"/>
  <c r="O68" i="1"/>
  <c r="O69" i="1"/>
  <c r="O70" i="1"/>
  <c r="O71" i="1"/>
  <c r="O72" i="1"/>
  <c r="O73" i="1"/>
  <c r="O74" i="1"/>
  <c r="O75" i="1"/>
  <c r="O13" i="1"/>
  <c r="O14" i="1"/>
  <c r="O15" i="1"/>
  <c r="O16" i="1"/>
  <c r="O17" i="1"/>
  <c r="O19" i="1"/>
  <c r="O20" i="1"/>
  <c r="O21" i="1"/>
  <c r="O22" i="1"/>
  <c r="O23" i="1"/>
  <c r="O24" i="1"/>
  <c r="O25" i="1"/>
  <c r="O26" i="1"/>
  <c r="O27" i="1"/>
  <c r="O29" i="1"/>
  <c r="N54" i="1"/>
  <c r="N38" i="1"/>
  <c r="N28" i="1"/>
  <c r="N18" i="1"/>
  <c r="N76" i="1" s="1"/>
  <c r="N88" i="1" s="1"/>
  <c r="N12" i="1"/>
  <c r="O77" i="1" l="1"/>
  <c r="O78" i="1"/>
  <c r="O79" i="1"/>
  <c r="O80" i="1"/>
  <c r="O81" i="1"/>
  <c r="O82" i="1"/>
  <c r="O83" i="1"/>
  <c r="O84" i="1"/>
  <c r="O85" i="1"/>
  <c r="O86" i="1"/>
  <c r="O87" i="1"/>
  <c r="M38" i="1" l="1"/>
  <c r="M28" i="1"/>
  <c r="M18" i="1"/>
  <c r="M12" i="1"/>
  <c r="M76" i="1" l="1"/>
  <c r="M88" i="1" s="1"/>
  <c r="L64" i="1"/>
  <c r="O64" i="1" s="1"/>
  <c r="L54" i="1"/>
  <c r="L46" i="1"/>
  <c r="O46" i="1" s="1"/>
  <c r="L38" i="1"/>
  <c r="L28" i="1"/>
  <c r="L18" i="1"/>
  <c r="L12" i="1"/>
  <c r="L76" i="1" l="1"/>
  <c r="L88" i="1" s="1"/>
  <c r="K54" i="1"/>
  <c r="K38" i="1"/>
  <c r="K28" i="1"/>
  <c r="K12" i="1"/>
  <c r="K18" i="1"/>
  <c r="K76" i="1" l="1"/>
  <c r="K88" i="1" s="1"/>
  <c r="J12" i="1"/>
  <c r="J54" i="1"/>
  <c r="J38" i="1"/>
  <c r="J28" i="1"/>
  <c r="J18" i="1"/>
  <c r="J76" i="1" l="1"/>
  <c r="J88" i="1" s="1"/>
  <c r="I54" i="1"/>
  <c r="I12" i="1"/>
  <c r="I18" i="1"/>
  <c r="I28" i="1"/>
  <c r="I38" i="1"/>
  <c r="I76" i="1" l="1"/>
  <c r="I88" i="1" s="1"/>
  <c r="H54" i="1"/>
  <c r="H38" i="1"/>
  <c r="H28" i="1"/>
  <c r="H18" i="1"/>
  <c r="H12" i="1"/>
  <c r="H76" i="1" l="1"/>
  <c r="H88" i="1" s="1"/>
  <c r="G38" i="1"/>
  <c r="G28" i="1"/>
  <c r="G18" i="1"/>
  <c r="G12" i="1"/>
  <c r="G76" i="1" l="1"/>
  <c r="G88" i="1" s="1"/>
  <c r="F54" i="1"/>
  <c r="O54" i="1" s="1"/>
  <c r="F28" i="1"/>
  <c r="F38" i="1"/>
  <c r="F18" i="1"/>
  <c r="F12" i="1"/>
  <c r="F76" i="1" l="1"/>
  <c r="F88" i="1" s="1"/>
  <c r="E12" i="1"/>
  <c r="E18" i="1"/>
  <c r="E38" i="1"/>
  <c r="E76" i="1" l="1"/>
  <c r="E88" i="1" s="1"/>
  <c r="D28" i="1"/>
  <c r="O28" i="1" s="1"/>
  <c r="D38" i="1"/>
  <c r="O38" i="1" s="1"/>
  <c r="D18" i="1"/>
  <c r="O18" i="1" s="1"/>
  <c r="D12" i="1"/>
  <c r="O12" i="1" s="1"/>
  <c r="D76" i="1" l="1"/>
  <c r="O76" i="1" s="1"/>
  <c r="O88" i="1" s="1"/>
  <c r="D88" i="1" l="1"/>
</calcChain>
</file>

<file path=xl/sharedStrings.xml><?xml version="1.0" encoding="utf-8"?>
<sst xmlns="http://schemas.openxmlformats.org/spreadsheetml/2006/main" count="108" uniqueCount="108">
  <si>
    <t>MINISTERIO DE LA MUJER</t>
  </si>
  <si>
    <t>EJECUCION DE GASTOS Y APLICACIÓN FINANCIERA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</si>
  <si>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</si>
  <si>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</si>
  <si>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</si>
  <si>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</si>
  <si>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</si>
  <si>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</si>
  <si>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</si>
  <si>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</si>
  <si>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</si>
  <si>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</si>
  <si>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</si>
  <si>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</si>
  <si>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</si>
  <si>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</si>
  <si>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</si>
  <si>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</si>
  <si>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</si>
  <si>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</si>
  <si>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</si>
  <si>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</si>
  <si>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</si>
  <si>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</si>
  <si>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</si>
  <si>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</si>
  <si>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</si>
  <si>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</si>
  <si>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</si>
  <si>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</si>
  <si>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</si>
  <si>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</si>
  <si>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</si>
  <si>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</si>
  <si>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</si>
  <si>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</si>
  <si>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</si>
  <si>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</si>
  <si>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</si>
  <si>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</si>
  <si>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</si>
  <si>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</si>
  <si>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</si>
  <si>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</si>
  <si>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</si>
  <si>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</si>
  <si>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</si>
  <si>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</si>
  <si>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</si>
  <si>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</si>
  <si>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</si>
  <si>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</si>
  <si>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</si>
  <si>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</si>
  <si>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</si>
  <si>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</si>
  <si>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</si>
  <si>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</si>
  <si>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</si>
  <si>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</si>
  <si>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</si>
  <si>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</si>
  <si>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</si>
  <si>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</si>
  <si>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</si>
  <si>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</si>
  <si>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</si>
  <si>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</si>
  <si>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</si>
  <si>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</si>
  <si>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</si>
  <si>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</si>
  <si>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</si>
  <si>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</si>
  <si>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</si>
  <si>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</si>
  <si>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</si>
  <si>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</si>
  <si>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</si>
  <si>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</si>
  <si>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Maria Altagracia Contreras</t>
  </si>
  <si>
    <t xml:space="preserve">Preparado por </t>
  </si>
  <si>
    <t xml:space="preserve">Revisado por </t>
  </si>
  <si>
    <t>Encargada de Presupuesto</t>
  </si>
  <si>
    <t>Director Financiero</t>
  </si>
  <si>
    <t>ABRIL</t>
  </si>
  <si>
    <t>MAYO</t>
  </si>
  <si>
    <t>JUNIO</t>
  </si>
  <si>
    <t>ENERO</t>
  </si>
  <si>
    <t>FEBRERO</t>
  </si>
  <si>
    <t>MARZO</t>
  </si>
  <si>
    <t>JULIO</t>
  </si>
  <si>
    <t>TOTAL DEVENGADO</t>
  </si>
  <si>
    <t>NOTAS:</t>
  </si>
  <si>
    <t xml:space="preserve">1. Gasto devengado.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</si>
  <si>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</si>
  <si>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</si>
  <si>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</si>
  <si>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</si>
  <si>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AGOSTO</t>
  </si>
  <si>
    <t>SEPTIEMBRE</t>
  </si>
  <si>
    <t>OCTUBRE</t>
  </si>
  <si>
    <t xml:space="preserve">NOVIEMBRE </t>
  </si>
  <si>
    <t>2. Se presenta el gasto por mes. Noviembre</t>
  </si>
  <si>
    <t>( EN RD$ ) NOVIEMBRE</t>
  </si>
  <si>
    <t>PRESUPUESTO APROBADO</t>
  </si>
  <si>
    <t>PRESUPUESTO MODIFICADO</t>
  </si>
  <si>
    <t>Felix de Jesus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</si>
</sst>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indexed="8"/>
      <name val="MS PGothic"/>
      <family val="2"/>
    </font>
    <font>
      <b/>
      <sz val="12"/>
      <color indexed="8"/>
      <name val="MS PGothic"/>
      <family val="2"/>
    </font>
    <font>
      <b/>
      <sz val="12"/>
      <color indexed="8"/>
      <name val="Palatino Linotype"/>
      <family val="1"/>
    </font>
    <font>
      <b/>
      <sz val="12"/>
      <color theme="1"/>
      <name val="Palatino Linotype"/>
      <family val="1"/>
    </font>
    <font>
      <sz val="11"/>
      <color indexed="8"/>
      <name val="Calibri"/>
      <family val="2"/>
    </font>
    <font>
      <b/>
      <sz val="11"/>
      <color indexed="8"/>
      <name val="Levenim MT"/>
      <charset val="177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Levenim MT"/>
      <charset val="177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10">
    <xf numFmtId="0" fontId="0" fillId="0" borderId="0" xfId="0"/>
    <xf numFmtId="0" fontId="0" fillId="0" borderId="0" xfId="0" applyAlignment="1">
      <alignment wrapText="1"/>
    </xf>
    <xf numFmtId="0" fontId="5" fillId="0" borderId="3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0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10" fillId="0" borderId="2" xfId="1" applyFont="1" applyBorder="1" applyAlignment="1">
      <alignment horizontal="right"/>
    </xf>
    <xf numFmtId="43" fontId="10" fillId="0" borderId="2" xfId="1" applyFont="1" applyFill="1" applyBorder="1" applyAlignment="1">
      <alignment horizontal="right"/>
    </xf>
    <xf numFmtId="43" fontId="10" fillId="0" borderId="8" xfId="1" applyFont="1" applyFill="1" applyBorder="1" applyAlignment="1">
      <alignment horizontal="right"/>
    </xf>
    <xf numFmtId="0" fontId="2" fillId="4" borderId="9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43" fontId="12" fillId="3" borderId="2" xfId="1" applyFont="1" applyFill="1" applyBorder="1" applyAlignment="1">
      <alignment horizontal="right" wrapText="1"/>
    </xf>
    <xf numFmtId="43" fontId="12" fillId="2" borderId="2" xfId="1" applyFont="1" applyFill="1" applyBorder="1" applyAlignment="1">
      <alignment horizontal="right" wrapText="1"/>
    </xf>
    <xf numFmtId="43" fontId="13" fillId="0" borderId="2" xfId="1" applyFont="1" applyBorder="1"/>
    <xf numFmtId="43" fontId="13" fillId="3" borderId="2" xfId="1" applyFont="1" applyFill="1" applyBorder="1"/>
    <xf numFmtId="43" fontId="10" fillId="2" borderId="2" xfId="1" applyFont="1" applyFill="1" applyBorder="1" applyAlignment="1">
      <alignment horizontal="right" wrapText="1"/>
    </xf>
    <xf numFmtId="43" fontId="12" fillId="2" borderId="6" xfId="1" applyFont="1" applyFill="1" applyBorder="1" applyAlignment="1">
      <alignment horizontal="right" wrapText="1"/>
    </xf>
    <xf numFmtId="43" fontId="12" fillId="3" borderId="11" xfId="1" applyFont="1" applyFill="1" applyBorder="1" applyAlignment="1">
      <alignment horizontal="right" wrapText="1"/>
    </xf>
    <xf numFmtId="43" fontId="13" fillId="3" borderId="5" xfId="0" applyNumberFormat="1" applyFont="1" applyFill="1" applyBorder="1"/>
    <xf numFmtId="43" fontId="13" fillId="3" borderId="2" xfId="0" applyNumberFormat="1" applyFont="1" applyFill="1" applyBorder="1"/>
    <xf numFmtId="43" fontId="14" fillId="2" borderId="5" xfId="1" applyFont="1" applyFill="1" applyBorder="1" applyAlignment="1">
      <alignment vertical="center" wrapText="1"/>
    </xf>
    <xf numFmtId="43" fontId="14" fillId="0" borderId="2" xfId="1" applyFont="1" applyBorder="1"/>
    <xf numFmtId="43" fontId="14" fillId="0" borderId="5" xfId="1" applyFont="1" applyBorder="1"/>
    <xf numFmtId="43" fontId="14" fillId="2" borderId="5" xfId="1" applyFont="1" applyFill="1" applyBorder="1" applyAlignment="1">
      <alignment wrapText="1"/>
    </xf>
    <xf numFmtId="43" fontId="14" fillId="0" borderId="2" xfId="1" applyFont="1" applyFill="1" applyBorder="1"/>
    <xf numFmtId="43" fontId="14" fillId="0" borderId="8" xfId="1" applyFont="1" applyFill="1" applyBorder="1"/>
    <xf numFmtId="43" fontId="12" fillId="3" borderId="5" xfId="1" applyFont="1" applyFill="1" applyBorder="1" applyAlignment="1">
      <alignment horizontal="right" wrapText="1"/>
    </xf>
    <xf numFmtId="43" fontId="13" fillId="3" borderId="0" xfId="0" applyNumberFormat="1" applyFont="1" applyFill="1"/>
    <xf numFmtId="43" fontId="13" fillId="3" borderId="5" xfId="1" applyFont="1" applyFill="1" applyBorder="1"/>
    <xf numFmtId="43" fontId="14" fillId="3" borderId="2" xfId="1" applyFont="1" applyFill="1" applyBorder="1"/>
    <xf numFmtId="43" fontId="14" fillId="0" borderId="5" xfId="1" applyFont="1" applyBorder="1" applyAlignment="1">
      <alignment vertical="center" wrapText="1"/>
    </xf>
    <xf numFmtId="43" fontId="13" fillId="0" borderId="5" xfId="1" applyFont="1" applyBorder="1" applyAlignment="1">
      <alignment vertical="center" wrapText="1"/>
    </xf>
    <xf numFmtId="43" fontId="13" fillId="0" borderId="5" xfId="1" applyFont="1" applyBorder="1"/>
    <xf numFmtId="43" fontId="13" fillId="0" borderId="5" xfId="1" applyFont="1" applyBorder="1" applyAlignment="1">
      <alignment wrapText="1"/>
    </xf>
    <xf numFmtId="43" fontId="12" fillId="0" borderId="5" xfId="1" applyFont="1" applyBorder="1" applyAlignment="1">
      <alignment horizontal="right" wrapText="1"/>
    </xf>
    <xf numFmtId="43" fontId="14" fillId="0" borderId="5" xfId="1" applyFont="1" applyBorder="1" applyAlignment="1">
      <alignment wrapText="1"/>
    </xf>
    <xf numFmtId="43" fontId="14" fillId="3" borderId="5" xfId="1" applyFont="1" applyFill="1" applyBorder="1" applyAlignment="1">
      <alignment vertical="center" wrapText="1"/>
    </xf>
    <xf numFmtId="43" fontId="14" fillId="3" borderId="0" xfId="1" applyFont="1" applyFill="1"/>
    <xf numFmtId="43" fontId="14" fillId="3" borderId="5" xfId="1" applyFont="1" applyFill="1" applyBorder="1"/>
    <xf numFmtId="0" fontId="14" fillId="3" borderId="5" xfId="0" applyFont="1" applyFill="1" applyBorder="1"/>
    <xf numFmtId="43" fontId="14" fillId="2" borderId="2" xfId="1" applyFont="1" applyFill="1" applyBorder="1"/>
    <xf numFmtId="43" fontId="14" fillId="0" borderId="7" xfId="1" applyFont="1" applyBorder="1" applyAlignment="1">
      <alignment vertical="center" wrapText="1"/>
    </xf>
    <xf numFmtId="43" fontId="14" fillId="0" borderId="6" xfId="1" applyFont="1" applyBorder="1"/>
    <xf numFmtId="43" fontId="14" fillId="0" borderId="7" xfId="1" applyFont="1" applyBorder="1"/>
    <xf numFmtId="43" fontId="14" fillId="0" borderId="4" xfId="1" applyFont="1" applyBorder="1" applyAlignment="1">
      <alignment vertical="center" wrapText="1"/>
    </xf>
    <xf numFmtId="43" fontId="14" fillId="0" borderId="1" xfId="1" applyFont="1" applyBorder="1"/>
    <xf numFmtId="43" fontId="14" fillId="0" borderId="4" xfId="1" applyFont="1" applyBorder="1"/>
    <xf numFmtId="0" fontId="14" fillId="0" borderId="2" xfId="0" applyFont="1" applyBorder="1"/>
    <xf numFmtId="0" fontId="14" fillId="0" borderId="6" xfId="0" applyFont="1" applyBorder="1"/>
    <xf numFmtId="43" fontId="13" fillId="3" borderId="13" xfId="1" applyFont="1" applyFill="1" applyBorder="1"/>
    <xf numFmtId="43" fontId="12" fillId="3" borderId="10" xfId="1" applyFont="1" applyFill="1" applyBorder="1" applyAlignment="1">
      <alignment horizontal="right" wrapText="1"/>
    </xf>
    <xf numFmtId="43" fontId="13" fillId="3" borderId="10" xfId="1" applyFont="1" applyFill="1" applyBorder="1"/>
    <xf numFmtId="43" fontId="13" fillId="3" borderId="11" xfId="1" applyFont="1" applyFill="1" applyBorder="1"/>
    <xf numFmtId="43" fontId="13" fillId="3" borderId="10" xfId="0" applyNumberFormat="1" applyFont="1" applyFill="1" applyBorder="1"/>
    <xf numFmtId="43" fontId="13" fillId="3" borderId="12" xfId="0" applyNumberFormat="1" applyFont="1" applyFill="1" applyBorder="1"/>
    <xf numFmtId="0" fontId="2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15" fillId="3" borderId="13" xfId="0" applyFont="1" applyFill="1" applyBorder="1" applyAlignment="1">
      <alignment horizontal="center" wrapText="1"/>
    </xf>
    <xf numFmtId="0" fontId="15" fillId="4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15" fillId="4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right" wrapText="1"/>
    </xf>
    <xf numFmtId="43" fontId="12" fillId="2" borderId="1" xfId="1" applyFont="1" applyFill="1" applyBorder="1" applyAlignment="1">
      <alignment horizontal="right" wrapText="1"/>
    </xf>
    <xf numFmtId="43" fontId="12" fillId="3" borderId="13" xfId="1" applyFont="1" applyFill="1" applyBorder="1" applyAlignment="1">
      <alignment horizontal="right" wrapText="1"/>
    </xf>
    <xf numFmtId="0" fontId="15" fillId="2" borderId="8" xfId="0" applyFont="1" applyFill="1" applyBorder="1" applyAlignment="1">
      <alignment horizontal="left" vertical="center" wrapText="1"/>
    </xf>
    <xf numFmtId="43" fontId="11" fillId="2" borderId="16" xfId="1" applyFont="1" applyFill="1" applyBorder="1" applyAlignment="1">
      <alignment horizontal="right" wrapText="1"/>
    </xf>
    <xf numFmtId="0" fontId="0" fillId="0" borderId="8" xfId="0" applyFont="1" applyBorder="1"/>
    <xf numFmtId="0" fontId="0" fillId="0" borderId="16" xfId="0" applyFont="1" applyBorder="1"/>
    <xf numFmtId="0" fontId="0" fillId="2" borderId="1" xfId="0" applyFont="1" applyFill="1" applyBorder="1" applyAlignment="1">
      <alignment horizontal="left" vertical="center" wrapText="1"/>
    </xf>
    <xf numFmtId="43" fontId="13" fillId="0" borderId="1" xfId="1" applyFont="1" applyBorder="1"/>
    <xf numFmtId="43" fontId="14" fillId="2" borderId="4" xfId="1" applyFont="1" applyFill="1" applyBorder="1" applyAlignment="1">
      <alignment vertical="center" wrapText="1"/>
    </xf>
    <xf numFmtId="43" fontId="10" fillId="0" borderId="1" xfId="1" applyFont="1" applyBorder="1" applyAlignment="1">
      <alignment horizontal="right"/>
    </xf>
    <xf numFmtId="0" fontId="15" fillId="3" borderId="9" xfId="0" applyFont="1" applyFill="1" applyBorder="1" applyAlignment="1">
      <alignment horizontal="left" vertical="center" wrapText="1"/>
    </xf>
    <xf numFmtId="43" fontId="13" fillId="3" borderId="11" xfId="0" applyNumberFormat="1" applyFont="1" applyFill="1" applyBorder="1"/>
    <xf numFmtId="43" fontId="13" fillId="3" borderId="13" xfId="0" applyNumberFormat="1" applyFont="1" applyFill="1" applyBorder="1"/>
    <xf numFmtId="43" fontId="12" fillId="3" borderId="12" xfId="1" applyFont="1" applyFill="1" applyBorder="1" applyAlignment="1">
      <alignment horizontal="right" wrapText="1"/>
    </xf>
    <xf numFmtId="43" fontId="10" fillId="2" borderId="6" xfId="1" applyFont="1" applyFill="1" applyBorder="1" applyAlignment="1">
      <alignment horizontal="right" wrapText="1"/>
    </xf>
    <xf numFmtId="0" fontId="0" fillId="0" borderId="8" xfId="0" applyFont="1" applyBorder="1" applyAlignment="1">
      <alignment wrapText="1"/>
    </xf>
    <xf numFmtId="43" fontId="12" fillId="2" borderId="8" xfId="1" applyFont="1" applyFill="1" applyBorder="1" applyAlignment="1">
      <alignment horizontal="right" wrapText="1"/>
    </xf>
    <xf numFmtId="43" fontId="14" fillId="0" borderId="8" xfId="1" applyFont="1" applyBorder="1"/>
    <xf numFmtId="43" fontId="14" fillId="0" borderId="16" xfId="1" applyFont="1" applyBorder="1" applyAlignment="1">
      <alignment vertical="center" wrapText="1"/>
    </xf>
    <xf numFmtId="0" fontId="14" fillId="0" borderId="8" xfId="0" applyFont="1" applyBorder="1"/>
    <xf numFmtId="0" fontId="14" fillId="0" borderId="16" xfId="0" applyFont="1" applyBorder="1"/>
    <xf numFmtId="43" fontId="14" fillId="0" borderId="16" xfId="1" applyFont="1" applyBorder="1"/>
    <xf numFmtId="43" fontId="14" fillId="3" borderId="10" xfId="1" applyFont="1" applyFill="1" applyBorder="1" applyAlignment="1">
      <alignment vertical="center" wrapText="1"/>
    </xf>
    <xf numFmtId="43" fontId="14" fillId="3" borderId="10" xfId="1" applyFont="1" applyFill="1" applyBorder="1"/>
    <xf numFmtId="43" fontId="14" fillId="3" borderId="11" xfId="1" applyFont="1" applyFill="1" applyBorder="1"/>
    <xf numFmtId="0" fontId="14" fillId="3" borderId="10" xfId="0" applyFont="1" applyFill="1" applyBorder="1"/>
    <xf numFmtId="43" fontId="10" fillId="2" borderId="1" xfId="1" applyFont="1" applyFill="1" applyBorder="1" applyAlignment="1">
      <alignment horizontal="right" wrapText="1"/>
    </xf>
    <xf numFmtId="0" fontId="14" fillId="0" borderId="1" xfId="0" applyFont="1" applyBorder="1"/>
    <xf numFmtId="0" fontId="16" fillId="0" borderId="3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7" fillId="0" borderId="0" xfId="2" applyFont="1" applyFill="1" applyAlignment="1" applyProtection="1">
      <alignment horizontal="center"/>
      <protection locked="0"/>
    </xf>
    <xf numFmtId="0" fontId="8" fillId="0" borderId="0" xfId="2" applyFont="1" applyFill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9" fillId="0" borderId="3" xfId="2" applyFont="1" applyFill="1" applyBorder="1" applyAlignment="1" applyProtection="1">
      <alignment horizontal="center" wrapText="1"/>
      <protection locked="0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944880</xdr:colOff>
      <xdr:row>0</xdr:row>
      <xdr:rowOff>0</xdr:rowOff>
    </xdr:from>
    <xdr:to>
      <xdr:col>8</xdr:col>
      <xdr:colOff>121921</xdr:colOff>
      <xdr:row>4</xdr:row>
      <xdr:rowOff>160020</xdr:rowOff>
    </xdr:to>
    <xdr:pic>
      <xdr:nvPicPr>
        <xdr:cNvPr id="4" name="Imagen 3" descr="Inicio - Gabinete de Política Socia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0"/>
          <a:ext cx="2453641" cy="891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88" zoomScaleNormal="100" workbookViewId="0">
      <selection activeCell="E95" sqref="E95"/>
    </sheetView>
  </sheetViews>
  <sheetFormatPr baseColWidth="10" defaultRowHeight="15" x14ac:dyDescent="0.25"/>
  <cols>
    <col min="1" max="1" width="32" customWidth="1"/>
    <col min="2" max="2" width="16.7109375" customWidth="1"/>
    <col min="3" max="3" width="16.42578125" style="6" customWidth="1"/>
    <col min="4" max="4" width="16.42578125" customWidth="1"/>
    <col min="5" max="5" width="15.7109375" customWidth="1"/>
    <col min="6" max="6" width="16" customWidth="1"/>
    <col min="7" max="7" width="14.5703125" customWidth="1"/>
    <col min="8" max="8" width="17.28515625" customWidth="1"/>
    <col min="9" max="9" width="17" customWidth="1"/>
    <col min="10" max="10" width="17.7109375" customWidth="1"/>
    <col min="11" max="12" width="14.42578125" customWidth="1"/>
    <col min="13" max="13" width="14.85546875" customWidth="1"/>
    <col min="14" max="14" width="16" customWidth="1"/>
    <col min="15" max="15" width="20.85546875" customWidth="1"/>
  </cols>
  <sheetData>
    <row r="1" spans="1:15" s="6" customFormat="1" x14ac:dyDescent="0.25"/>
    <row r="2" spans="1:15" s="6" customFormat="1" x14ac:dyDescent="0.25"/>
    <row r="3" spans="1:15" s="6" customFormat="1" x14ac:dyDescent="0.25"/>
    <row r="4" spans="1:15" s="6" customFormat="1" x14ac:dyDescent="0.25"/>
    <row r="5" spans="1:15" s="6" customFormat="1" x14ac:dyDescent="0.25"/>
    <row r="6" spans="1:15" ht="15.75" x14ac:dyDescent="0.25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</row>
    <row r="7" spans="1:15" ht="18" x14ac:dyDescent="0.25">
      <c r="A7" s="107">
        <v>2021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</row>
    <row r="8" spans="1:15" ht="17.45" customHeight="1" x14ac:dyDescent="0.25">
      <c r="A8" s="108" t="s">
        <v>1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spans="1:15" ht="18.75" thickBot="1" x14ac:dyDescent="0.4">
      <c r="A9" s="109" t="s">
        <v>104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</row>
    <row r="10" spans="1:15" ht="33.75" thickBot="1" x14ac:dyDescent="0.4">
      <c r="A10" s="69" t="s">
        <v>2</v>
      </c>
      <c r="B10" s="68" t="s">
        <v>105</v>
      </c>
      <c r="C10" s="67" t="s">
        <v>106</v>
      </c>
      <c r="D10" s="70" t="s">
        <v>88</v>
      </c>
      <c r="E10" s="71" t="s">
        <v>89</v>
      </c>
      <c r="F10" s="71" t="s">
        <v>90</v>
      </c>
      <c r="G10" s="71" t="s">
        <v>85</v>
      </c>
      <c r="H10" s="71" t="s">
        <v>86</v>
      </c>
      <c r="I10" s="71" t="s">
        <v>87</v>
      </c>
      <c r="J10" s="72" t="s">
        <v>91</v>
      </c>
      <c r="K10" s="72" t="s">
        <v>99</v>
      </c>
      <c r="L10" s="72" t="s">
        <v>100</v>
      </c>
      <c r="M10" s="74" t="s">
        <v>101</v>
      </c>
      <c r="N10" s="74" t="s">
        <v>102</v>
      </c>
      <c r="O10" s="73" t="s">
        <v>92</v>
      </c>
    </row>
    <row r="11" spans="1:15" ht="17.25" thickBot="1" x14ac:dyDescent="0.4">
      <c r="A11" s="78" t="s">
        <v>3</v>
      </c>
      <c r="B11" s="9"/>
      <c r="C11" s="9"/>
      <c r="D11" s="79"/>
      <c r="E11" s="80"/>
      <c r="F11" s="81"/>
      <c r="G11" s="80"/>
      <c r="H11" s="81"/>
      <c r="I11" s="81"/>
      <c r="J11" s="81"/>
      <c r="K11" s="81"/>
      <c r="L11" s="80"/>
      <c r="M11" s="80"/>
      <c r="N11" s="80"/>
      <c r="O11" s="75"/>
    </row>
    <row r="12" spans="1:15" ht="33.75" thickBot="1" x14ac:dyDescent="0.3">
      <c r="A12" s="86" t="s">
        <v>4</v>
      </c>
      <c r="B12" s="62">
        <f>SUM(B13:B17)</f>
        <v>366925776</v>
      </c>
      <c r="C12" s="63">
        <v>462125776</v>
      </c>
      <c r="D12" s="62">
        <f t="shared" ref="D12" si="0">SUM(D13:D17)</f>
        <v>24667742.609999999</v>
      </c>
      <c r="E12" s="63">
        <f t="shared" ref="E12:J12" si="1">SUM(E13:E17)</f>
        <v>56497480.939999998</v>
      </c>
      <c r="F12" s="63">
        <f t="shared" si="1"/>
        <v>33409783.199999999</v>
      </c>
      <c r="G12" s="63">
        <f t="shared" si="1"/>
        <v>36324207.490000002</v>
      </c>
      <c r="H12" s="64">
        <f t="shared" si="1"/>
        <v>32959805.460000001</v>
      </c>
      <c r="I12" s="64">
        <f t="shared" si="1"/>
        <v>33490362.899999999</v>
      </c>
      <c r="J12" s="64">
        <f t="shared" si="1"/>
        <v>28465947.66</v>
      </c>
      <c r="K12" s="87">
        <f>SUM(K13:K17)</f>
        <v>30368181.829999998</v>
      </c>
      <c r="L12" s="65">
        <f>SUM(L13:L17)</f>
        <v>36234311.280000001</v>
      </c>
      <c r="M12" s="87">
        <f>SUM(M13:M17)</f>
        <v>31688786.809999999</v>
      </c>
      <c r="N12" s="88">
        <f>SUM(N13:N17)</f>
        <v>34455005.600000001</v>
      </c>
      <c r="O12" s="77">
        <f t="shared" ref="O12:O43" si="2">SUM(D12:N12)</f>
        <v>378561615.78000003</v>
      </c>
    </row>
    <row r="13" spans="1:15" x14ac:dyDescent="0.25">
      <c r="A13" s="82" t="s">
        <v>5</v>
      </c>
      <c r="B13" s="76">
        <v>287355619</v>
      </c>
      <c r="C13" s="83">
        <v>373103202</v>
      </c>
      <c r="D13" s="84">
        <v>21037703.359999999</v>
      </c>
      <c r="E13" s="57">
        <v>51983395.530000001</v>
      </c>
      <c r="F13" s="57">
        <v>29114163.25</v>
      </c>
      <c r="G13" s="57">
        <v>31278583.140000001</v>
      </c>
      <c r="H13" s="58">
        <v>28734298.32</v>
      </c>
      <c r="I13" s="58">
        <v>29096945.469999999</v>
      </c>
      <c r="J13" s="58">
        <v>24465239.890000001</v>
      </c>
      <c r="K13" s="58">
        <v>26046713.329999998</v>
      </c>
      <c r="L13" s="57">
        <v>25226295.640000001</v>
      </c>
      <c r="M13" s="85">
        <v>24314498.34</v>
      </c>
      <c r="N13" s="57">
        <v>27165647.850000001</v>
      </c>
      <c r="O13" s="76">
        <f t="shared" si="2"/>
        <v>318463484.11999995</v>
      </c>
    </row>
    <row r="14" spans="1:15" x14ac:dyDescent="0.25">
      <c r="A14" s="12" t="s">
        <v>6</v>
      </c>
      <c r="B14" s="24">
        <v>42348600</v>
      </c>
      <c r="C14" s="25">
        <v>43433449</v>
      </c>
      <c r="D14" s="35">
        <v>510000</v>
      </c>
      <c r="E14" s="33">
        <v>510000</v>
      </c>
      <c r="F14" s="33">
        <v>498000</v>
      </c>
      <c r="G14" s="33">
        <v>465000</v>
      </c>
      <c r="H14" s="34">
        <v>453000</v>
      </c>
      <c r="I14" s="34">
        <v>491000</v>
      </c>
      <c r="J14" s="34">
        <v>495000</v>
      </c>
      <c r="K14" s="34">
        <v>476333.33</v>
      </c>
      <c r="L14" s="33">
        <v>7246365</v>
      </c>
      <c r="M14" s="18">
        <v>3751224.88</v>
      </c>
      <c r="N14" s="33">
        <v>3678400</v>
      </c>
      <c r="O14" s="24">
        <f t="shared" si="2"/>
        <v>18574323.210000001</v>
      </c>
    </row>
    <row r="15" spans="1:15" ht="30" x14ac:dyDescent="0.25">
      <c r="A15" s="12" t="s">
        <v>7</v>
      </c>
      <c r="B15" s="24">
        <v>250000</v>
      </c>
      <c r="C15" s="25">
        <v>250000</v>
      </c>
      <c r="D15" s="32">
        <v>0</v>
      </c>
      <c r="E15" s="33">
        <v>0</v>
      </c>
      <c r="F15" s="33">
        <v>0</v>
      </c>
      <c r="G15" s="33">
        <v>0</v>
      </c>
      <c r="H15" s="34">
        <v>0</v>
      </c>
      <c r="I15" s="34">
        <v>0</v>
      </c>
      <c r="J15" s="34">
        <v>0</v>
      </c>
      <c r="K15" s="34">
        <v>15948</v>
      </c>
      <c r="L15" s="33">
        <v>0</v>
      </c>
      <c r="M15" s="36">
        <v>0</v>
      </c>
      <c r="N15" s="33">
        <v>0</v>
      </c>
      <c r="O15" s="24">
        <f t="shared" si="2"/>
        <v>15948</v>
      </c>
    </row>
    <row r="16" spans="1:15" ht="30" x14ac:dyDescent="0.25">
      <c r="A16" s="12" t="s">
        <v>8</v>
      </c>
      <c r="B16" s="24">
        <v>0</v>
      </c>
      <c r="C16" s="25">
        <v>0</v>
      </c>
      <c r="D16" s="32">
        <v>0</v>
      </c>
      <c r="E16" s="33">
        <v>0</v>
      </c>
      <c r="F16" s="33">
        <v>0</v>
      </c>
      <c r="G16" s="33">
        <v>0</v>
      </c>
      <c r="H16" s="34">
        <v>0</v>
      </c>
      <c r="I16" s="34">
        <v>0</v>
      </c>
      <c r="J16" s="34">
        <v>0</v>
      </c>
      <c r="K16" s="34">
        <v>0</v>
      </c>
      <c r="L16" s="33">
        <v>0</v>
      </c>
      <c r="M16" s="37">
        <v>0</v>
      </c>
      <c r="N16" s="33">
        <v>0</v>
      </c>
      <c r="O16" s="24">
        <f t="shared" si="2"/>
        <v>0</v>
      </c>
    </row>
    <row r="17" spans="1:15" ht="30" x14ac:dyDescent="0.25">
      <c r="A17" s="12" t="s">
        <v>9</v>
      </c>
      <c r="B17" s="24">
        <v>36971557</v>
      </c>
      <c r="C17" s="25">
        <v>45339125</v>
      </c>
      <c r="D17" s="35">
        <v>3120039.25</v>
      </c>
      <c r="E17" s="33">
        <v>4004085.41</v>
      </c>
      <c r="F17" s="33">
        <v>3797619.95</v>
      </c>
      <c r="G17" s="33">
        <v>4580624.3499999996</v>
      </c>
      <c r="H17" s="34">
        <v>3772507.14</v>
      </c>
      <c r="I17" s="34">
        <v>3902417.43</v>
      </c>
      <c r="J17" s="34">
        <v>3505707.77</v>
      </c>
      <c r="K17" s="34">
        <v>3829187.17</v>
      </c>
      <c r="L17" s="33">
        <v>3761650.64</v>
      </c>
      <c r="M17" s="18">
        <v>3623063.59</v>
      </c>
      <c r="N17" s="33">
        <v>3610957.75</v>
      </c>
      <c r="O17" s="24">
        <f t="shared" si="2"/>
        <v>41507860.450000003</v>
      </c>
    </row>
    <row r="18" spans="1:15" ht="30" x14ac:dyDescent="0.25">
      <c r="A18" s="13" t="s">
        <v>10</v>
      </c>
      <c r="B18" s="23">
        <f>B19+B20+B21+B22+B23+B24+B25+B26+B27</f>
        <v>131941161</v>
      </c>
      <c r="C18" s="26">
        <v>158945371.69999999</v>
      </c>
      <c r="D18" s="38">
        <f t="shared" ref="D18" si="3">SUM(D19:D27)</f>
        <v>3600806.82</v>
      </c>
      <c r="E18" s="31">
        <f t="shared" ref="E18:J18" si="4">SUM(E19:E27)</f>
        <v>6308748.6600000001</v>
      </c>
      <c r="F18" s="31">
        <f t="shared" si="4"/>
        <v>7208351.1699999999</v>
      </c>
      <c r="G18" s="39">
        <f t="shared" si="4"/>
        <v>5676460.8200000003</v>
      </c>
      <c r="H18" s="39">
        <f t="shared" si="4"/>
        <v>6383760.3700000001</v>
      </c>
      <c r="I18" s="30">
        <f t="shared" si="4"/>
        <v>5818937.8399999999</v>
      </c>
      <c r="J18" s="30">
        <f t="shared" si="4"/>
        <v>9769373.4499999993</v>
      </c>
      <c r="K18" s="40">
        <f>SUM(K19:K27)</f>
        <v>8805460.6699999999</v>
      </c>
      <c r="L18" s="26">
        <f>SUM(L19:L27)</f>
        <v>6587889.4000000004</v>
      </c>
      <c r="M18" s="31">
        <f>SUM(M19:M27)</f>
        <v>6654427.2400000012</v>
      </c>
      <c r="N18" s="26">
        <f>SUM(N19:N27)</f>
        <v>8239694.5</v>
      </c>
      <c r="O18" s="23">
        <f t="shared" si="2"/>
        <v>75053910.939999998</v>
      </c>
    </row>
    <row r="19" spans="1:15" x14ac:dyDescent="0.25">
      <c r="A19" s="12" t="s">
        <v>11</v>
      </c>
      <c r="B19" s="24">
        <v>27725000</v>
      </c>
      <c r="C19" s="25">
        <v>27325000</v>
      </c>
      <c r="D19" s="32">
        <v>1992452.93</v>
      </c>
      <c r="E19" s="33">
        <v>1852854.78</v>
      </c>
      <c r="F19" s="33">
        <v>2347347.7400000002</v>
      </c>
      <c r="G19" s="33">
        <v>2102205.85</v>
      </c>
      <c r="H19" s="34">
        <v>2029418.04</v>
      </c>
      <c r="I19" s="34">
        <v>1994173.9</v>
      </c>
      <c r="J19" s="34">
        <v>2628510.09</v>
      </c>
      <c r="K19" s="34">
        <v>2306109.63</v>
      </c>
      <c r="L19" s="33">
        <v>2558408.23</v>
      </c>
      <c r="M19" s="18">
        <v>2656508.9900000002</v>
      </c>
      <c r="N19" s="33">
        <v>2173157.04</v>
      </c>
      <c r="O19" s="24">
        <f t="shared" si="2"/>
        <v>24641147.219999999</v>
      </c>
    </row>
    <row r="20" spans="1:15" ht="30" x14ac:dyDescent="0.25">
      <c r="A20" s="12" t="s">
        <v>12</v>
      </c>
      <c r="B20" s="24">
        <v>13696000</v>
      </c>
      <c r="C20" s="25">
        <v>25626345.629999999</v>
      </c>
      <c r="D20" s="32">
        <v>0</v>
      </c>
      <c r="E20" s="33">
        <v>0</v>
      </c>
      <c r="F20" s="33">
        <v>910579.45</v>
      </c>
      <c r="G20" s="33">
        <v>439307.8</v>
      </c>
      <c r="H20" s="34">
        <v>147252.20000000001</v>
      </c>
      <c r="I20" s="34">
        <v>181012</v>
      </c>
      <c r="J20" s="34">
        <v>458231.22</v>
      </c>
      <c r="K20" s="34">
        <v>1338049</v>
      </c>
      <c r="L20" s="33">
        <v>176200.5</v>
      </c>
      <c r="M20" s="18">
        <v>353395.66</v>
      </c>
      <c r="N20" s="33">
        <v>879337.18</v>
      </c>
      <c r="O20" s="24">
        <f t="shared" si="2"/>
        <v>4883365.01</v>
      </c>
    </row>
    <row r="21" spans="1:15" x14ac:dyDescent="0.25">
      <c r="A21" s="12" t="s">
        <v>13</v>
      </c>
      <c r="B21" s="24">
        <v>8720000</v>
      </c>
      <c r="C21" s="25">
        <v>7220000</v>
      </c>
      <c r="D21" s="32">
        <v>0</v>
      </c>
      <c r="E21" s="33">
        <v>0</v>
      </c>
      <c r="F21" s="33">
        <v>56300</v>
      </c>
      <c r="G21" s="33">
        <v>116450</v>
      </c>
      <c r="H21" s="34">
        <v>0</v>
      </c>
      <c r="I21" s="34">
        <v>148800</v>
      </c>
      <c r="J21" s="34">
        <v>877877.29</v>
      </c>
      <c r="K21" s="34">
        <v>24203</v>
      </c>
      <c r="L21" s="33">
        <v>369392.5</v>
      </c>
      <c r="M21" s="18">
        <v>355026</v>
      </c>
      <c r="N21" s="33">
        <v>121476.99</v>
      </c>
      <c r="O21" s="24">
        <f t="shared" si="2"/>
        <v>2069525.78</v>
      </c>
    </row>
    <row r="22" spans="1:15" ht="30" x14ac:dyDescent="0.25">
      <c r="A22" s="12" t="s">
        <v>14</v>
      </c>
      <c r="B22" s="24">
        <v>4900000</v>
      </c>
      <c r="C22" s="25">
        <v>2620910.81</v>
      </c>
      <c r="D22" s="32">
        <v>0</v>
      </c>
      <c r="E22" s="33">
        <v>0</v>
      </c>
      <c r="F22" s="33">
        <v>10192.219999999999</v>
      </c>
      <c r="G22" s="33">
        <v>5618</v>
      </c>
      <c r="H22" s="34">
        <v>0</v>
      </c>
      <c r="I22" s="34">
        <v>10820</v>
      </c>
      <c r="J22" s="34">
        <v>18787</v>
      </c>
      <c r="K22" s="34">
        <v>15788.74</v>
      </c>
      <c r="L22" s="33">
        <v>295</v>
      </c>
      <c r="M22" s="18">
        <v>2090</v>
      </c>
      <c r="N22" s="33">
        <v>1354</v>
      </c>
      <c r="O22" s="24">
        <f t="shared" si="2"/>
        <v>64944.959999999999</v>
      </c>
    </row>
    <row r="23" spans="1:15" x14ac:dyDescent="0.25">
      <c r="A23" s="12" t="s">
        <v>15</v>
      </c>
      <c r="B23" s="24">
        <v>26160000</v>
      </c>
      <c r="C23" s="25">
        <v>25436131.300000001</v>
      </c>
      <c r="D23" s="32">
        <v>1375553.89</v>
      </c>
      <c r="E23" s="33">
        <v>3096677.48</v>
      </c>
      <c r="F23" s="33">
        <v>1667528.07</v>
      </c>
      <c r="G23" s="33">
        <v>1607221.85</v>
      </c>
      <c r="H23" s="34">
        <v>1706019.86</v>
      </c>
      <c r="I23" s="34">
        <v>1870684.87</v>
      </c>
      <c r="J23" s="34">
        <v>2272462.1800000002</v>
      </c>
      <c r="K23" s="34">
        <v>1443828.75</v>
      </c>
      <c r="L23" s="33">
        <v>1565802.91</v>
      </c>
      <c r="M23" s="18">
        <v>1837301.41</v>
      </c>
      <c r="N23" s="33">
        <v>151995.53</v>
      </c>
      <c r="O23" s="24">
        <f t="shared" si="2"/>
        <v>18595076.800000001</v>
      </c>
    </row>
    <row r="24" spans="1:15" x14ac:dyDescent="0.25">
      <c r="A24" s="12" t="s">
        <v>16</v>
      </c>
      <c r="B24" s="24">
        <v>2000000</v>
      </c>
      <c r="C24" s="25">
        <v>2750000</v>
      </c>
      <c r="D24" s="32">
        <v>0</v>
      </c>
      <c r="E24" s="33">
        <v>0</v>
      </c>
      <c r="F24" s="33">
        <v>0</v>
      </c>
      <c r="G24" s="33">
        <v>0</v>
      </c>
      <c r="H24" s="34">
        <v>75427</v>
      </c>
      <c r="I24" s="34">
        <v>74377</v>
      </c>
      <c r="J24" s="34">
        <v>73660</v>
      </c>
      <c r="K24" s="34">
        <v>107770.81</v>
      </c>
      <c r="L24" s="33">
        <v>165610.25</v>
      </c>
      <c r="M24" s="18">
        <v>149793.45000000001</v>
      </c>
      <c r="N24" s="33">
        <v>1872027.87</v>
      </c>
      <c r="O24" s="24">
        <f t="shared" si="2"/>
        <v>2518666.38</v>
      </c>
    </row>
    <row r="25" spans="1:15" ht="60" x14ac:dyDescent="0.25">
      <c r="A25" s="12" t="s">
        <v>17</v>
      </c>
      <c r="B25" s="24">
        <v>10500000</v>
      </c>
      <c r="C25" s="25">
        <v>11404151.85</v>
      </c>
      <c r="D25" s="32">
        <v>45900</v>
      </c>
      <c r="E25" s="33">
        <v>742100</v>
      </c>
      <c r="F25" s="33">
        <v>606314.47</v>
      </c>
      <c r="G25" s="33">
        <v>84476</v>
      </c>
      <c r="H25" s="34">
        <v>461955.68</v>
      </c>
      <c r="I25" s="34">
        <v>20057.11</v>
      </c>
      <c r="J25" s="34">
        <v>221761.99</v>
      </c>
      <c r="K25" s="34">
        <v>17528.310000000001</v>
      </c>
      <c r="L25" s="33">
        <v>550300.18999999994</v>
      </c>
      <c r="M25" s="18">
        <v>133681.98000000001</v>
      </c>
      <c r="N25" s="33">
        <v>234826.86</v>
      </c>
      <c r="O25" s="24">
        <f t="shared" si="2"/>
        <v>3118902.59</v>
      </c>
    </row>
    <row r="26" spans="1:15" ht="45" x14ac:dyDescent="0.25">
      <c r="A26" s="12" t="s">
        <v>18</v>
      </c>
      <c r="B26" s="24">
        <v>19194161</v>
      </c>
      <c r="C26" s="25">
        <v>38366655.299999997</v>
      </c>
      <c r="D26" s="32">
        <v>0</v>
      </c>
      <c r="E26" s="33">
        <v>0</v>
      </c>
      <c r="F26" s="33">
        <v>1116403.43</v>
      </c>
      <c r="G26" s="33">
        <v>963011.66</v>
      </c>
      <c r="H26" s="34">
        <v>394414.55</v>
      </c>
      <c r="I26" s="34">
        <v>-44176.79</v>
      </c>
      <c r="J26" s="34">
        <v>2415715.9</v>
      </c>
      <c r="K26" s="34">
        <v>2039852.96</v>
      </c>
      <c r="L26" s="33">
        <v>947215.11</v>
      </c>
      <c r="M26" s="18">
        <v>265885.76</v>
      </c>
      <c r="N26" s="33">
        <v>740980.85</v>
      </c>
      <c r="O26" s="24">
        <f t="shared" si="2"/>
        <v>8839303.4299999997</v>
      </c>
    </row>
    <row r="27" spans="1:15" ht="30" x14ac:dyDescent="0.25">
      <c r="A27" s="12" t="s">
        <v>19</v>
      </c>
      <c r="B27" s="24">
        <v>19046000</v>
      </c>
      <c r="C27" s="25">
        <v>18196176.809999999</v>
      </c>
      <c r="D27" s="32">
        <v>186900</v>
      </c>
      <c r="E27" s="33">
        <v>617116.4</v>
      </c>
      <c r="F27" s="33">
        <v>493685.79</v>
      </c>
      <c r="G27" s="33">
        <v>358169.66</v>
      </c>
      <c r="H27" s="34">
        <v>1569273.04</v>
      </c>
      <c r="I27" s="34">
        <v>1563189.75</v>
      </c>
      <c r="J27" s="34">
        <v>802367.78</v>
      </c>
      <c r="K27" s="34">
        <v>1512329.47</v>
      </c>
      <c r="L27" s="33">
        <v>254664.71</v>
      </c>
      <c r="M27" s="18">
        <v>900743.99</v>
      </c>
      <c r="N27" s="33">
        <v>2064538.18</v>
      </c>
      <c r="O27" s="24">
        <f t="shared" si="2"/>
        <v>10322978.77</v>
      </c>
    </row>
    <row r="28" spans="1:15" x14ac:dyDescent="0.25">
      <c r="A28" s="13" t="s">
        <v>20</v>
      </c>
      <c r="B28" s="23">
        <f>SUM(B29:B37)</f>
        <v>47635000</v>
      </c>
      <c r="C28" s="26">
        <v>32072705.23</v>
      </c>
      <c r="D28" s="38">
        <f>SUM(D29:D37)</f>
        <v>0</v>
      </c>
      <c r="E28" s="41">
        <v>0</v>
      </c>
      <c r="F28" s="26">
        <f t="shared" ref="F28:K28" si="5">SUM(F29:F37)</f>
        <v>531037.28</v>
      </c>
      <c r="G28" s="39">
        <f t="shared" si="5"/>
        <v>2605039.7000000002</v>
      </c>
      <c r="H28" s="39">
        <f t="shared" si="5"/>
        <v>1160860.6600000001</v>
      </c>
      <c r="I28" s="40">
        <f t="shared" si="5"/>
        <v>1911407.72</v>
      </c>
      <c r="J28" s="40">
        <f t="shared" si="5"/>
        <v>3228271.48</v>
      </c>
      <c r="K28" s="30">
        <f t="shared" si="5"/>
        <v>1522746.7999999998</v>
      </c>
      <c r="L28" s="26">
        <f>SUM(L29:L37)</f>
        <v>3192822.9699999997</v>
      </c>
      <c r="M28" s="31">
        <f>SUM(M29:M37)</f>
        <v>2070757.69</v>
      </c>
      <c r="N28" s="26">
        <f>SUM(N29:N37)</f>
        <v>2355573.8199999998</v>
      </c>
      <c r="O28" s="23">
        <f t="shared" si="2"/>
        <v>18578518.119999997</v>
      </c>
    </row>
    <row r="29" spans="1:15" ht="30" x14ac:dyDescent="0.25">
      <c r="A29" s="12" t="s">
        <v>21</v>
      </c>
      <c r="B29" s="24">
        <v>2040000</v>
      </c>
      <c r="C29" s="25">
        <v>3646000</v>
      </c>
      <c r="D29" s="32"/>
      <c r="E29" s="33">
        <v>0</v>
      </c>
      <c r="F29" s="33">
        <v>48416.3</v>
      </c>
      <c r="G29" s="33">
        <v>7393.28</v>
      </c>
      <c r="H29" s="34">
        <v>11964</v>
      </c>
      <c r="I29" s="34">
        <v>87314.61</v>
      </c>
      <c r="J29" s="34">
        <v>52896.98</v>
      </c>
      <c r="K29" s="34">
        <v>207633.98</v>
      </c>
      <c r="L29" s="33">
        <v>28511.13</v>
      </c>
      <c r="M29" s="18">
        <v>25042</v>
      </c>
      <c r="N29" s="33">
        <v>210253.6</v>
      </c>
      <c r="O29" s="24">
        <f t="shared" si="2"/>
        <v>679425.88</v>
      </c>
    </row>
    <row r="30" spans="1:15" x14ac:dyDescent="0.25">
      <c r="A30" s="12" t="s">
        <v>22</v>
      </c>
      <c r="B30" s="24">
        <v>4375000</v>
      </c>
      <c r="C30" s="25">
        <v>1590182</v>
      </c>
      <c r="D30" s="32">
        <v>0</v>
      </c>
      <c r="E30" s="33">
        <v>0</v>
      </c>
      <c r="F30" s="33">
        <v>200</v>
      </c>
      <c r="G30" s="33">
        <v>197208</v>
      </c>
      <c r="H30" s="34">
        <v>-64900</v>
      </c>
      <c r="I30" s="34">
        <v>774.99</v>
      </c>
      <c r="J30" s="34">
        <v>0</v>
      </c>
      <c r="K30" s="34">
        <v>204243</v>
      </c>
      <c r="L30" s="33">
        <v>137610</v>
      </c>
      <c r="M30" s="18">
        <v>128974</v>
      </c>
      <c r="N30" s="33">
        <v>224315</v>
      </c>
      <c r="O30" s="24">
        <f t="shared" si="2"/>
        <v>828424.99</v>
      </c>
    </row>
    <row r="31" spans="1:15" ht="30" x14ac:dyDescent="0.25">
      <c r="A31" s="12" t="s">
        <v>23</v>
      </c>
      <c r="B31" s="24">
        <v>3015000</v>
      </c>
      <c r="C31" s="25">
        <v>2121588.62</v>
      </c>
      <c r="D31" s="32">
        <v>0</v>
      </c>
      <c r="E31" s="33">
        <v>0</v>
      </c>
      <c r="F31" s="33">
        <v>944</v>
      </c>
      <c r="G31" s="33">
        <v>0</v>
      </c>
      <c r="H31" s="34">
        <v>128171.6</v>
      </c>
      <c r="I31" s="34">
        <v>19671.599999999999</v>
      </c>
      <c r="J31" s="34">
        <v>0</v>
      </c>
      <c r="K31" s="34">
        <v>109817.5</v>
      </c>
      <c r="L31" s="33">
        <v>64797.85</v>
      </c>
      <c r="M31" s="18">
        <v>0</v>
      </c>
      <c r="N31" s="33">
        <v>260</v>
      </c>
      <c r="O31" s="24">
        <f t="shared" si="2"/>
        <v>323662.55</v>
      </c>
    </row>
    <row r="32" spans="1:15" ht="30" x14ac:dyDescent="0.25">
      <c r="A32" s="12" t="s">
        <v>24</v>
      </c>
      <c r="B32" s="24">
        <v>50000</v>
      </c>
      <c r="C32" s="25">
        <v>75000</v>
      </c>
      <c r="D32" s="32">
        <v>0</v>
      </c>
      <c r="E32" s="33">
        <v>0</v>
      </c>
      <c r="F32" s="33">
        <v>0</v>
      </c>
      <c r="G32" s="33">
        <v>0</v>
      </c>
      <c r="H32" s="34">
        <v>0</v>
      </c>
      <c r="I32" s="34">
        <v>0</v>
      </c>
      <c r="J32" s="34">
        <v>0</v>
      </c>
      <c r="K32" s="34">
        <v>0</v>
      </c>
      <c r="L32" s="33">
        <v>0</v>
      </c>
      <c r="M32" s="19">
        <v>0</v>
      </c>
      <c r="N32" s="33">
        <v>0</v>
      </c>
      <c r="O32" s="24">
        <f t="shared" si="2"/>
        <v>0</v>
      </c>
    </row>
    <row r="33" spans="1:15" ht="30" x14ac:dyDescent="0.25">
      <c r="A33" s="12" t="s">
        <v>25</v>
      </c>
      <c r="B33" s="24">
        <v>1800000</v>
      </c>
      <c r="C33" s="25">
        <v>925000</v>
      </c>
      <c r="D33" s="32">
        <v>0</v>
      </c>
      <c r="E33" s="33">
        <v>0</v>
      </c>
      <c r="F33" s="33">
        <v>18818.099999999999</v>
      </c>
      <c r="G33" s="33">
        <v>288543.5</v>
      </c>
      <c r="H33" s="34">
        <v>-2450.25</v>
      </c>
      <c r="I33" s="34">
        <v>82351.66</v>
      </c>
      <c r="J33" s="34">
        <v>177169.94</v>
      </c>
      <c r="K33" s="34">
        <v>4730</v>
      </c>
      <c r="L33" s="33">
        <v>1291.8</v>
      </c>
      <c r="M33" s="18">
        <v>5018.78</v>
      </c>
      <c r="N33" s="33">
        <v>5869</v>
      </c>
      <c r="O33" s="24">
        <f t="shared" si="2"/>
        <v>581342.53</v>
      </c>
    </row>
    <row r="34" spans="1:15" ht="30" x14ac:dyDescent="0.25">
      <c r="A34" s="12" t="s">
        <v>26</v>
      </c>
      <c r="B34" s="24">
        <v>925000</v>
      </c>
      <c r="C34" s="25">
        <v>1287259.1599999999</v>
      </c>
      <c r="D34" s="32">
        <v>0</v>
      </c>
      <c r="E34" s="33">
        <v>0</v>
      </c>
      <c r="F34" s="33">
        <v>326712.69</v>
      </c>
      <c r="G34" s="33">
        <v>2801.88</v>
      </c>
      <c r="H34" s="34">
        <v>-795</v>
      </c>
      <c r="I34" s="34">
        <v>4066.91</v>
      </c>
      <c r="J34" s="34">
        <v>38108.410000000003</v>
      </c>
      <c r="K34" s="34">
        <v>0</v>
      </c>
      <c r="L34" s="33">
        <v>71486.960000000006</v>
      </c>
      <c r="M34" s="18">
        <v>8115.25</v>
      </c>
      <c r="N34" s="33">
        <v>1970</v>
      </c>
      <c r="O34" s="24">
        <f t="shared" si="2"/>
        <v>452467.10000000003</v>
      </c>
    </row>
    <row r="35" spans="1:15" ht="45" x14ac:dyDescent="0.25">
      <c r="A35" s="12" t="s">
        <v>27</v>
      </c>
      <c r="B35" s="24">
        <v>9735000</v>
      </c>
      <c r="C35" s="25">
        <v>10535000</v>
      </c>
      <c r="D35" s="32">
        <v>0</v>
      </c>
      <c r="E35" s="33">
        <v>0</v>
      </c>
      <c r="F35" s="33">
        <v>0</v>
      </c>
      <c r="G35" s="33">
        <v>1625232.61</v>
      </c>
      <c r="H35" s="34">
        <v>779163.91</v>
      </c>
      <c r="I35" s="34">
        <v>1458000</v>
      </c>
      <c r="J35" s="34">
        <v>772954</v>
      </c>
      <c r="K35" s="34">
        <v>47657</v>
      </c>
      <c r="L35" s="33">
        <v>1485824.16</v>
      </c>
      <c r="M35" s="18">
        <v>809000</v>
      </c>
      <c r="N35" s="33">
        <v>3053.42</v>
      </c>
      <c r="O35" s="24">
        <f t="shared" si="2"/>
        <v>6980885.0999999996</v>
      </c>
    </row>
    <row r="36" spans="1:15" ht="45" x14ac:dyDescent="0.25">
      <c r="A36" s="12" t="s">
        <v>28</v>
      </c>
      <c r="B36" s="24">
        <v>0</v>
      </c>
      <c r="C36" s="25">
        <v>0</v>
      </c>
      <c r="D36" s="32">
        <v>0</v>
      </c>
      <c r="E36" s="33">
        <v>0</v>
      </c>
      <c r="F36" s="33">
        <v>0</v>
      </c>
      <c r="G36" s="33">
        <v>0</v>
      </c>
      <c r="H36" s="34">
        <v>0</v>
      </c>
      <c r="I36" s="34">
        <v>0</v>
      </c>
      <c r="J36" s="34">
        <v>0</v>
      </c>
      <c r="K36" s="34">
        <v>0</v>
      </c>
      <c r="L36" s="33">
        <v>0</v>
      </c>
      <c r="M36" s="20">
        <v>0</v>
      </c>
      <c r="N36" s="33">
        <v>0</v>
      </c>
      <c r="O36" s="24">
        <f t="shared" si="2"/>
        <v>0</v>
      </c>
    </row>
    <row r="37" spans="1:15" ht="30" x14ac:dyDescent="0.25">
      <c r="A37" s="12" t="s">
        <v>29</v>
      </c>
      <c r="B37" s="24">
        <v>25695000</v>
      </c>
      <c r="C37" s="25">
        <v>13342717.35</v>
      </c>
      <c r="D37" s="32">
        <v>0</v>
      </c>
      <c r="E37" s="33">
        <v>0</v>
      </c>
      <c r="F37" s="33">
        <v>135946.19</v>
      </c>
      <c r="G37" s="33">
        <v>483860.43</v>
      </c>
      <c r="H37" s="34">
        <v>309706.40000000002</v>
      </c>
      <c r="I37" s="34">
        <v>259227.95</v>
      </c>
      <c r="J37" s="34">
        <v>2187142.15</v>
      </c>
      <c r="K37" s="34">
        <v>948665.32</v>
      </c>
      <c r="L37" s="33">
        <v>1403301.07</v>
      </c>
      <c r="M37" s="18">
        <v>1094607.6599999999</v>
      </c>
      <c r="N37" s="33">
        <v>1909852.8</v>
      </c>
      <c r="O37" s="24">
        <f t="shared" si="2"/>
        <v>8732309.9700000007</v>
      </c>
    </row>
    <row r="38" spans="1:15" ht="30" x14ac:dyDescent="0.25">
      <c r="A38" s="13" t="s">
        <v>30</v>
      </c>
      <c r="B38" s="23">
        <f>SUM(B39:B45)</f>
        <v>418136312</v>
      </c>
      <c r="C38" s="26">
        <f>SUM(C39:C45)</f>
        <v>418436312</v>
      </c>
      <c r="D38" s="38">
        <f t="shared" ref="D38" si="6">SUM(D39:D45)</f>
        <v>30560751</v>
      </c>
      <c r="E38" s="31">
        <f t="shared" ref="E38:J38" si="7">SUM(E39:E45)</f>
        <v>37173817.630000003</v>
      </c>
      <c r="F38" s="31">
        <f t="shared" si="7"/>
        <v>33541892.649999999</v>
      </c>
      <c r="G38" s="39">
        <f t="shared" si="7"/>
        <v>34591083.640000001</v>
      </c>
      <c r="H38" s="39">
        <f t="shared" si="7"/>
        <v>33407750.960000001</v>
      </c>
      <c r="I38" s="40">
        <f t="shared" si="7"/>
        <v>35653477.480000004</v>
      </c>
      <c r="J38" s="40">
        <f t="shared" si="7"/>
        <v>33804725.969999999</v>
      </c>
      <c r="K38" s="30">
        <f>SUM(K39:K45)</f>
        <v>33746950.630000003</v>
      </c>
      <c r="L38" s="26">
        <f>SUM(L39:L45)</f>
        <v>35652250.609999999</v>
      </c>
      <c r="M38" s="31">
        <f>SUM(M39:M45)</f>
        <v>32674783.990000002</v>
      </c>
      <c r="N38" s="26">
        <f>SUM(N39:N45)</f>
        <v>35186617.990000002</v>
      </c>
      <c r="O38" s="23">
        <f t="shared" si="2"/>
        <v>375994102.55000007</v>
      </c>
    </row>
    <row r="39" spans="1:15" ht="30" x14ac:dyDescent="0.25">
      <c r="A39" s="14" t="s">
        <v>31</v>
      </c>
      <c r="B39" s="24">
        <v>43908400</v>
      </c>
      <c r="C39" s="25">
        <v>44208400</v>
      </c>
      <c r="D39" s="42">
        <v>0</v>
      </c>
      <c r="E39" s="33">
        <v>6613066.6299999999</v>
      </c>
      <c r="F39" s="33">
        <v>2459166.65</v>
      </c>
      <c r="G39" s="33">
        <v>4030332.64</v>
      </c>
      <c r="H39" s="34">
        <v>2846999.96</v>
      </c>
      <c r="I39" s="34">
        <v>4235699.9800000004</v>
      </c>
      <c r="J39" s="34">
        <v>2721999.97</v>
      </c>
      <c r="K39" s="34">
        <v>3186199.63</v>
      </c>
      <c r="L39" s="33">
        <v>5091499.6100000003</v>
      </c>
      <c r="M39" s="33">
        <v>2114032.9900000002</v>
      </c>
      <c r="N39" s="33">
        <v>4625866.99</v>
      </c>
      <c r="O39" s="24">
        <f t="shared" si="2"/>
        <v>37924865.049999997</v>
      </c>
    </row>
    <row r="40" spans="1:15" ht="45" x14ac:dyDescent="0.25">
      <c r="A40" s="14" t="s">
        <v>32</v>
      </c>
      <c r="B40" s="24">
        <v>0</v>
      </c>
      <c r="C40" s="25">
        <v>0</v>
      </c>
      <c r="D40" s="43">
        <v>0</v>
      </c>
      <c r="E40" s="25">
        <v>0</v>
      </c>
      <c r="F40" s="25">
        <v>0</v>
      </c>
      <c r="G40" s="25">
        <v>0</v>
      </c>
      <c r="H40" s="44">
        <v>0</v>
      </c>
      <c r="I40" s="34">
        <v>0</v>
      </c>
      <c r="J40" s="34">
        <v>0</v>
      </c>
      <c r="K40" s="34">
        <v>0</v>
      </c>
      <c r="L40" s="33">
        <v>0</v>
      </c>
      <c r="M40" s="33">
        <v>0</v>
      </c>
      <c r="N40" s="33">
        <v>0</v>
      </c>
      <c r="O40" s="24">
        <f t="shared" si="2"/>
        <v>0</v>
      </c>
    </row>
    <row r="41" spans="1:15" ht="45" x14ac:dyDescent="0.25">
      <c r="A41" s="14" t="s">
        <v>33</v>
      </c>
      <c r="B41" s="24">
        <v>0</v>
      </c>
      <c r="C41" s="25">
        <v>0</v>
      </c>
      <c r="D41" s="45">
        <v>0</v>
      </c>
      <c r="E41" s="25">
        <v>0</v>
      </c>
      <c r="F41" s="25">
        <v>0</v>
      </c>
      <c r="G41" s="25">
        <v>0</v>
      </c>
      <c r="H41" s="44">
        <v>0</v>
      </c>
      <c r="I41" s="34">
        <v>0</v>
      </c>
      <c r="J41" s="34">
        <v>0</v>
      </c>
      <c r="K41" s="34">
        <v>0</v>
      </c>
      <c r="L41" s="33">
        <v>0</v>
      </c>
      <c r="M41" s="33">
        <v>0</v>
      </c>
      <c r="N41" s="33">
        <v>0</v>
      </c>
      <c r="O41" s="24">
        <f t="shared" si="2"/>
        <v>0</v>
      </c>
    </row>
    <row r="42" spans="1:15" ht="45" x14ac:dyDescent="0.25">
      <c r="A42" s="14" t="s">
        <v>34</v>
      </c>
      <c r="B42" s="24">
        <v>0</v>
      </c>
      <c r="C42" s="25">
        <v>0</v>
      </c>
      <c r="D42" s="45">
        <v>0</v>
      </c>
      <c r="E42" s="25">
        <v>0</v>
      </c>
      <c r="F42" s="25">
        <v>0</v>
      </c>
      <c r="G42" s="25">
        <v>0</v>
      </c>
      <c r="H42" s="44">
        <v>0</v>
      </c>
      <c r="I42" s="34">
        <v>0</v>
      </c>
      <c r="J42" s="34">
        <v>0</v>
      </c>
      <c r="K42" s="34">
        <v>0</v>
      </c>
      <c r="L42" s="33">
        <v>0</v>
      </c>
      <c r="M42" s="33">
        <v>0</v>
      </c>
      <c r="N42" s="33">
        <v>0</v>
      </c>
      <c r="O42" s="24">
        <f t="shared" si="2"/>
        <v>0</v>
      </c>
    </row>
    <row r="43" spans="1:15" ht="45" x14ac:dyDescent="0.25">
      <c r="A43" s="14" t="s">
        <v>35</v>
      </c>
      <c r="B43" s="24">
        <v>0</v>
      </c>
      <c r="C43" s="25">
        <v>0</v>
      </c>
      <c r="D43" s="45">
        <v>0</v>
      </c>
      <c r="E43" s="25">
        <v>0</v>
      </c>
      <c r="F43" s="25">
        <v>0</v>
      </c>
      <c r="G43" s="25">
        <v>0</v>
      </c>
      <c r="H43" s="44">
        <v>0</v>
      </c>
      <c r="I43" s="34">
        <v>0</v>
      </c>
      <c r="J43" s="34">
        <v>0</v>
      </c>
      <c r="K43" s="34">
        <v>0</v>
      </c>
      <c r="L43" s="33">
        <v>0</v>
      </c>
      <c r="M43" s="33">
        <v>0</v>
      </c>
      <c r="N43" s="33">
        <v>0</v>
      </c>
      <c r="O43" s="24">
        <f t="shared" si="2"/>
        <v>0</v>
      </c>
    </row>
    <row r="44" spans="1:15" ht="30" x14ac:dyDescent="0.25">
      <c r="A44" s="14" t="s">
        <v>36</v>
      </c>
      <c r="B44" s="24">
        <v>1200000</v>
      </c>
      <c r="C44" s="25">
        <v>1200000</v>
      </c>
      <c r="D44" s="46">
        <v>0</v>
      </c>
      <c r="E44" s="25">
        <v>0</v>
      </c>
      <c r="F44" s="25">
        <v>0</v>
      </c>
      <c r="G44" s="25">
        <v>0</v>
      </c>
      <c r="H44" s="44">
        <v>0</v>
      </c>
      <c r="I44" s="34">
        <v>857026.5</v>
      </c>
      <c r="J44" s="34">
        <v>0</v>
      </c>
      <c r="K44" s="34">
        <v>0</v>
      </c>
      <c r="L44" s="33">
        <v>0</v>
      </c>
      <c r="M44" s="33">
        <v>0</v>
      </c>
      <c r="N44" s="33">
        <v>0</v>
      </c>
      <c r="O44" s="24">
        <f t="shared" ref="O44:O75" si="8">SUM(D44:N44)</f>
        <v>857026.5</v>
      </c>
    </row>
    <row r="45" spans="1:15" ht="45" x14ac:dyDescent="0.25">
      <c r="A45" s="14" t="s">
        <v>37</v>
      </c>
      <c r="B45" s="24">
        <v>373027912</v>
      </c>
      <c r="C45" s="25">
        <v>373027912</v>
      </c>
      <c r="D45" s="47">
        <v>30560751</v>
      </c>
      <c r="E45" s="33">
        <v>30560751</v>
      </c>
      <c r="F45" s="33">
        <v>31082726</v>
      </c>
      <c r="G45" s="33">
        <v>30560751</v>
      </c>
      <c r="H45" s="34">
        <v>30560751</v>
      </c>
      <c r="I45" s="34">
        <v>30560751</v>
      </c>
      <c r="J45" s="34">
        <v>31082726</v>
      </c>
      <c r="K45" s="34">
        <v>30560751</v>
      </c>
      <c r="L45" s="33">
        <v>30560751</v>
      </c>
      <c r="M45" s="33">
        <v>30560751</v>
      </c>
      <c r="N45" s="33">
        <v>30560751</v>
      </c>
      <c r="O45" s="24">
        <f t="shared" si="8"/>
        <v>337212211</v>
      </c>
    </row>
    <row r="46" spans="1:15" x14ac:dyDescent="0.25">
      <c r="A46" s="13" t="s">
        <v>38</v>
      </c>
      <c r="B46" s="23">
        <v>0</v>
      </c>
      <c r="C46" s="23">
        <v>0</v>
      </c>
      <c r="D46" s="48">
        <v>0</v>
      </c>
      <c r="E46" s="41">
        <v>0</v>
      </c>
      <c r="F46" s="41">
        <v>0</v>
      </c>
      <c r="G46" s="49">
        <v>0</v>
      </c>
      <c r="H46" s="49">
        <v>0</v>
      </c>
      <c r="I46" s="50">
        <v>0</v>
      </c>
      <c r="J46" s="50">
        <v>0</v>
      </c>
      <c r="K46" s="50">
        <v>0</v>
      </c>
      <c r="L46" s="41">
        <f>SUM(L47:L53)</f>
        <v>0</v>
      </c>
      <c r="M46" s="41">
        <v>0</v>
      </c>
      <c r="N46" s="41"/>
      <c r="O46" s="23">
        <f t="shared" si="8"/>
        <v>0</v>
      </c>
    </row>
    <row r="47" spans="1:15" ht="30" x14ac:dyDescent="0.25">
      <c r="A47" s="14" t="s">
        <v>39</v>
      </c>
      <c r="B47" s="24">
        <v>0</v>
      </c>
      <c r="C47" s="24">
        <v>0</v>
      </c>
      <c r="D47" s="42">
        <v>0</v>
      </c>
      <c r="E47" s="33">
        <v>0</v>
      </c>
      <c r="F47" s="33">
        <v>0</v>
      </c>
      <c r="G47" s="33">
        <v>0</v>
      </c>
      <c r="H47" s="34">
        <v>0</v>
      </c>
      <c r="I47" s="34">
        <v>0</v>
      </c>
      <c r="J47" s="34">
        <v>0</v>
      </c>
      <c r="K47" s="34">
        <v>0</v>
      </c>
      <c r="L47" s="33">
        <v>0</v>
      </c>
      <c r="M47" s="33">
        <v>0</v>
      </c>
      <c r="N47" s="33">
        <v>0</v>
      </c>
      <c r="O47" s="24">
        <f t="shared" si="8"/>
        <v>0</v>
      </c>
    </row>
    <row r="48" spans="1:15" ht="45" x14ac:dyDescent="0.25">
      <c r="A48" s="14" t="s">
        <v>40</v>
      </c>
      <c r="B48" s="24">
        <v>0</v>
      </c>
      <c r="C48" s="24">
        <v>0</v>
      </c>
      <c r="D48" s="42">
        <v>0</v>
      </c>
      <c r="E48" s="33">
        <v>0</v>
      </c>
      <c r="F48" s="33">
        <v>0</v>
      </c>
      <c r="G48" s="33">
        <v>0</v>
      </c>
      <c r="H48" s="34">
        <v>0</v>
      </c>
      <c r="I48" s="34">
        <v>0</v>
      </c>
      <c r="J48" s="34">
        <v>0</v>
      </c>
      <c r="K48" s="34">
        <v>0</v>
      </c>
      <c r="L48" s="33">
        <v>0</v>
      </c>
      <c r="M48" s="33">
        <v>0</v>
      </c>
      <c r="N48" s="33">
        <v>0</v>
      </c>
      <c r="O48" s="24">
        <f t="shared" si="8"/>
        <v>0</v>
      </c>
    </row>
    <row r="49" spans="1:15" ht="45" x14ac:dyDescent="0.25">
      <c r="A49" s="14" t="s">
        <v>41</v>
      </c>
      <c r="B49" s="24">
        <v>0</v>
      </c>
      <c r="C49" s="24">
        <v>0</v>
      </c>
      <c r="D49" s="42">
        <v>0</v>
      </c>
      <c r="E49" s="33">
        <v>0</v>
      </c>
      <c r="F49" s="33">
        <v>0</v>
      </c>
      <c r="G49" s="33">
        <v>0</v>
      </c>
      <c r="H49" s="34">
        <v>0</v>
      </c>
      <c r="I49" s="34">
        <v>0</v>
      </c>
      <c r="J49" s="34">
        <v>0</v>
      </c>
      <c r="K49" s="34">
        <v>0</v>
      </c>
      <c r="L49" s="33">
        <v>0</v>
      </c>
      <c r="M49" s="33">
        <v>0</v>
      </c>
      <c r="N49" s="33">
        <v>0</v>
      </c>
      <c r="O49" s="24">
        <f t="shared" si="8"/>
        <v>0</v>
      </c>
    </row>
    <row r="50" spans="1:15" ht="45" x14ac:dyDescent="0.25">
      <c r="A50" s="14" t="s">
        <v>42</v>
      </c>
      <c r="B50" s="24">
        <v>0</v>
      </c>
      <c r="C50" s="24">
        <v>0</v>
      </c>
      <c r="D50" s="42">
        <v>0</v>
      </c>
      <c r="E50" s="33">
        <v>0</v>
      </c>
      <c r="F50" s="33">
        <v>0</v>
      </c>
      <c r="G50" s="33">
        <v>0</v>
      </c>
      <c r="H50" s="34">
        <v>0</v>
      </c>
      <c r="I50" s="34">
        <v>0</v>
      </c>
      <c r="J50" s="34">
        <v>0</v>
      </c>
      <c r="K50" s="34">
        <v>0</v>
      </c>
      <c r="L50" s="33">
        <v>0</v>
      </c>
      <c r="M50" s="33">
        <v>0</v>
      </c>
      <c r="N50" s="33">
        <v>0</v>
      </c>
      <c r="O50" s="24">
        <f t="shared" si="8"/>
        <v>0</v>
      </c>
    </row>
    <row r="51" spans="1:15" ht="45" x14ac:dyDescent="0.25">
      <c r="A51" s="14" t="s">
        <v>43</v>
      </c>
      <c r="B51" s="24">
        <v>0</v>
      </c>
      <c r="C51" s="24">
        <v>0</v>
      </c>
      <c r="D51" s="42">
        <v>0</v>
      </c>
      <c r="E51" s="33">
        <v>0</v>
      </c>
      <c r="F51" s="33">
        <v>0</v>
      </c>
      <c r="G51" s="33">
        <v>0</v>
      </c>
      <c r="H51" s="34">
        <v>0</v>
      </c>
      <c r="I51" s="34">
        <v>0</v>
      </c>
      <c r="J51" s="34">
        <v>0</v>
      </c>
      <c r="K51" s="34">
        <v>0</v>
      </c>
      <c r="L51" s="33">
        <v>0</v>
      </c>
      <c r="M51" s="33">
        <v>0</v>
      </c>
      <c r="N51" s="33">
        <v>0</v>
      </c>
      <c r="O51" s="24">
        <f t="shared" si="8"/>
        <v>0</v>
      </c>
    </row>
    <row r="52" spans="1:15" ht="30" x14ac:dyDescent="0.25">
      <c r="A52" s="14" t="s">
        <v>44</v>
      </c>
      <c r="B52" s="24">
        <v>0</v>
      </c>
      <c r="C52" s="24">
        <v>0</v>
      </c>
      <c r="D52" s="42">
        <v>0</v>
      </c>
      <c r="E52" s="33">
        <v>0</v>
      </c>
      <c r="F52" s="33">
        <v>0</v>
      </c>
      <c r="G52" s="33">
        <v>0</v>
      </c>
      <c r="H52" s="34">
        <v>0</v>
      </c>
      <c r="I52" s="34">
        <v>0</v>
      </c>
      <c r="J52" s="34">
        <v>0</v>
      </c>
      <c r="K52" s="34">
        <v>0</v>
      </c>
      <c r="L52" s="33">
        <v>0</v>
      </c>
      <c r="M52" s="33">
        <v>0</v>
      </c>
      <c r="N52" s="33">
        <v>0</v>
      </c>
      <c r="O52" s="24">
        <f t="shared" si="8"/>
        <v>0</v>
      </c>
    </row>
    <row r="53" spans="1:15" ht="45" x14ac:dyDescent="0.25">
      <c r="A53" s="14" t="s">
        <v>45</v>
      </c>
      <c r="B53" s="24">
        <v>0</v>
      </c>
      <c r="C53" s="24">
        <v>0</v>
      </c>
      <c r="D53" s="42">
        <v>0</v>
      </c>
      <c r="E53" s="33">
        <v>0</v>
      </c>
      <c r="F53" s="33">
        <v>0</v>
      </c>
      <c r="G53" s="33">
        <v>0</v>
      </c>
      <c r="H53" s="34">
        <v>0</v>
      </c>
      <c r="I53" s="34">
        <v>0</v>
      </c>
      <c r="J53" s="34">
        <v>0</v>
      </c>
      <c r="K53" s="34">
        <v>0</v>
      </c>
      <c r="L53" s="33">
        <v>0</v>
      </c>
      <c r="M53" s="33">
        <v>0</v>
      </c>
      <c r="N53" s="33">
        <v>0</v>
      </c>
      <c r="O53" s="24">
        <f t="shared" si="8"/>
        <v>0</v>
      </c>
    </row>
    <row r="54" spans="1:15" ht="30" x14ac:dyDescent="0.25">
      <c r="A54" s="13" t="s">
        <v>46</v>
      </c>
      <c r="B54" s="23">
        <v>7114741</v>
      </c>
      <c r="C54" s="26">
        <v>35783614</v>
      </c>
      <c r="D54" s="38">
        <v>0</v>
      </c>
      <c r="E54" s="26">
        <v>0</v>
      </c>
      <c r="F54" s="26">
        <f>SUM(F55:F63)</f>
        <v>1201894.8999999999</v>
      </c>
      <c r="G54" s="26">
        <v>0</v>
      </c>
      <c r="H54" s="40">
        <f>+H55</f>
        <v>226446.72</v>
      </c>
      <c r="I54" s="40">
        <f>SUM(I55:I63)</f>
        <v>408145.86</v>
      </c>
      <c r="J54" s="40">
        <f>SUM(J55:J63)</f>
        <v>533133.48</v>
      </c>
      <c r="K54" s="30">
        <f>SUM(K55:K63)</f>
        <v>796819.24</v>
      </c>
      <c r="L54" s="26">
        <f>SUM(L55:L63)</f>
        <v>1316957.8700000001</v>
      </c>
      <c r="M54" s="41">
        <v>0</v>
      </c>
      <c r="N54" s="26">
        <f>SUM(N55:N63)</f>
        <v>705094.25</v>
      </c>
      <c r="O54" s="23">
        <f t="shared" si="8"/>
        <v>5188492.32</v>
      </c>
    </row>
    <row r="55" spans="1:15" x14ac:dyDescent="0.25">
      <c r="A55" s="14" t="s">
        <v>47</v>
      </c>
      <c r="B55" s="24">
        <v>4815000</v>
      </c>
      <c r="C55" s="25">
        <v>17533400</v>
      </c>
      <c r="D55" s="42">
        <v>0</v>
      </c>
      <c r="E55" s="33">
        <v>0</v>
      </c>
      <c r="F55" s="33">
        <v>1060895.52</v>
      </c>
      <c r="G55" s="33">
        <v>0</v>
      </c>
      <c r="H55" s="34">
        <v>226446.72</v>
      </c>
      <c r="I55" s="34">
        <v>408145.86</v>
      </c>
      <c r="J55" s="34">
        <v>475603.05</v>
      </c>
      <c r="K55" s="34">
        <v>796819.24</v>
      </c>
      <c r="L55" s="33">
        <v>821947.87</v>
      </c>
      <c r="M55" s="33">
        <v>0</v>
      </c>
      <c r="N55" s="33">
        <v>687571.25</v>
      </c>
      <c r="O55" s="24">
        <f t="shared" si="8"/>
        <v>4477429.51</v>
      </c>
    </row>
    <row r="56" spans="1:15" ht="30" x14ac:dyDescent="0.25">
      <c r="A56" s="14" t="s">
        <v>48</v>
      </c>
      <c r="B56" s="24">
        <v>1000000</v>
      </c>
      <c r="C56" s="25">
        <v>1842500</v>
      </c>
      <c r="D56" s="42">
        <v>0</v>
      </c>
      <c r="E56" s="33">
        <v>0</v>
      </c>
      <c r="F56" s="33">
        <v>0</v>
      </c>
      <c r="G56" s="33">
        <v>0</v>
      </c>
      <c r="H56" s="34">
        <v>0</v>
      </c>
      <c r="I56" s="34">
        <v>0</v>
      </c>
      <c r="J56" s="34">
        <v>0</v>
      </c>
      <c r="K56" s="34">
        <v>0</v>
      </c>
      <c r="L56" s="33">
        <v>0</v>
      </c>
      <c r="M56" s="33">
        <v>0</v>
      </c>
      <c r="N56" s="33">
        <v>0</v>
      </c>
      <c r="O56" s="24">
        <f t="shared" si="8"/>
        <v>0</v>
      </c>
    </row>
    <row r="57" spans="1:15" ht="30" x14ac:dyDescent="0.25">
      <c r="A57" s="14" t="s">
        <v>49</v>
      </c>
      <c r="B57" s="24">
        <v>0</v>
      </c>
      <c r="C57" s="25">
        <v>0</v>
      </c>
      <c r="D57" s="42">
        <v>0</v>
      </c>
      <c r="E57" s="33">
        <v>0</v>
      </c>
      <c r="F57" s="33">
        <v>0</v>
      </c>
      <c r="G57" s="33">
        <v>0</v>
      </c>
      <c r="H57" s="34">
        <v>0</v>
      </c>
      <c r="I57" s="34">
        <v>0</v>
      </c>
      <c r="J57" s="34">
        <v>0</v>
      </c>
      <c r="K57" s="34">
        <v>0</v>
      </c>
      <c r="L57" s="33">
        <v>0</v>
      </c>
      <c r="M57" s="33">
        <v>0</v>
      </c>
      <c r="N57" s="33">
        <v>0</v>
      </c>
      <c r="O57" s="24">
        <f t="shared" si="8"/>
        <v>0</v>
      </c>
    </row>
    <row r="58" spans="1:15" ht="45" x14ac:dyDescent="0.25">
      <c r="A58" s="14" t="s">
        <v>50</v>
      </c>
      <c r="B58" s="24">
        <v>199741</v>
      </c>
      <c r="C58" s="25">
        <v>11063000</v>
      </c>
      <c r="D58" s="42">
        <v>0</v>
      </c>
      <c r="E58" s="33">
        <v>0</v>
      </c>
      <c r="F58" s="33">
        <v>0</v>
      </c>
      <c r="G58" s="33">
        <v>0</v>
      </c>
      <c r="H58" s="34">
        <v>0</v>
      </c>
      <c r="I58" s="34">
        <v>0</v>
      </c>
      <c r="J58" s="34">
        <v>57530.43</v>
      </c>
      <c r="K58" s="34">
        <v>0</v>
      </c>
      <c r="L58" s="33">
        <v>0</v>
      </c>
      <c r="M58" s="33">
        <v>0</v>
      </c>
      <c r="N58" s="33"/>
      <c r="O58" s="24">
        <f t="shared" si="8"/>
        <v>57530.43</v>
      </c>
    </row>
    <row r="59" spans="1:15" ht="30" x14ac:dyDescent="0.25">
      <c r="A59" s="14" t="s">
        <v>51</v>
      </c>
      <c r="B59" s="24">
        <v>600000</v>
      </c>
      <c r="C59" s="25">
        <v>541714</v>
      </c>
      <c r="D59" s="42">
        <v>0</v>
      </c>
      <c r="E59" s="33">
        <v>0</v>
      </c>
      <c r="F59" s="33">
        <v>140999.38</v>
      </c>
      <c r="G59" s="33">
        <v>0</v>
      </c>
      <c r="H59" s="34">
        <v>0</v>
      </c>
      <c r="I59" s="34">
        <v>0</v>
      </c>
      <c r="J59" s="34">
        <v>0</v>
      </c>
      <c r="K59" s="34">
        <v>0</v>
      </c>
      <c r="L59" s="33">
        <v>0</v>
      </c>
      <c r="M59" s="33">
        <v>0</v>
      </c>
      <c r="N59" s="33">
        <v>17523</v>
      </c>
      <c r="O59" s="24">
        <f t="shared" si="8"/>
        <v>158522.38</v>
      </c>
    </row>
    <row r="60" spans="1:15" ht="30" x14ac:dyDescent="0.25">
      <c r="A60" s="14" t="s">
        <v>52</v>
      </c>
      <c r="B60" s="24">
        <v>0</v>
      </c>
      <c r="C60" s="25">
        <v>0</v>
      </c>
      <c r="D60" s="42">
        <v>0</v>
      </c>
      <c r="E60" s="33">
        <v>0</v>
      </c>
      <c r="F60" s="33">
        <v>0</v>
      </c>
      <c r="G60" s="33">
        <v>0</v>
      </c>
      <c r="H60" s="34">
        <v>0</v>
      </c>
      <c r="I60" s="34">
        <v>0</v>
      </c>
      <c r="J60" s="34">
        <v>0</v>
      </c>
      <c r="K60" s="34">
        <v>0</v>
      </c>
      <c r="L60" s="33">
        <v>0</v>
      </c>
      <c r="M60" s="33">
        <v>0</v>
      </c>
      <c r="N60" s="33">
        <v>0</v>
      </c>
      <c r="O60" s="24">
        <f t="shared" si="8"/>
        <v>0</v>
      </c>
    </row>
    <row r="61" spans="1:15" ht="30" x14ac:dyDescent="0.25">
      <c r="A61" s="14" t="s">
        <v>53</v>
      </c>
      <c r="B61" s="24">
        <v>0</v>
      </c>
      <c r="C61" s="25">
        <v>0</v>
      </c>
      <c r="D61" s="42">
        <v>0</v>
      </c>
      <c r="E61" s="33">
        <v>0</v>
      </c>
      <c r="F61" s="33">
        <v>0</v>
      </c>
      <c r="G61" s="33">
        <v>0</v>
      </c>
      <c r="H61" s="34">
        <v>0</v>
      </c>
      <c r="I61" s="34">
        <v>0</v>
      </c>
      <c r="J61" s="34">
        <v>0</v>
      </c>
      <c r="K61" s="34">
        <v>0</v>
      </c>
      <c r="L61" s="33">
        <v>0</v>
      </c>
      <c r="M61" s="33">
        <v>0</v>
      </c>
      <c r="N61" s="33">
        <v>0</v>
      </c>
      <c r="O61" s="24">
        <f t="shared" si="8"/>
        <v>0</v>
      </c>
    </row>
    <row r="62" spans="1:15" x14ac:dyDescent="0.25">
      <c r="A62" s="14" t="s">
        <v>54</v>
      </c>
      <c r="B62" s="24">
        <v>0</v>
      </c>
      <c r="C62" s="25">
        <v>7500000</v>
      </c>
      <c r="D62" s="42">
        <v>0</v>
      </c>
      <c r="E62" s="33">
        <v>0</v>
      </c>
      <c r="F62" s="33">
        <v>0</v>
      </c>
      <c r="G62" s="33">
        <v>0</v>
      </c>
      <c r="H62" s="34">
        <v>0</v>
      </c>
      <c r="I62" s="34">
        <v>0</v>
      </c>
      <c r="J62" s="34">
        <v>0</v>
      </c>
      <c r="K62" s="34">
        <v>0</v>
      </c>
      <c r="L62" s="33">
        <v>0</v>
      </c>
      <c r="M62" s="33">
        <v>0</v>
      </c>
      <c r="N62" s="33">
        <v>0</v>
      </c>
      <c r="O62" s="24">
        <f t="shared" si="8"/>
        <v>0</v>
      </c>
    </row>
    <row r="63" spans="1:15" ht="45" x14ac:dyDescent="0.25">
      <c r="A63" s="14" t="s">
        <v>55</v>
      </c>
      <c r="B63" s="24">
        <v>0</v>
      </c>
      <c r="C63" s="25">
        <v>0</v>
      </c>
      <c r="D63" s="42">
        <v>0</v>
      </c>
      <c r="E63" s="33">
        <v>0</v>
      </c>
      <c r="F63" s="33">
        <v>0</v>
      </c>
      <c r="G63" s="33">
        <v>0</v>
      </c>
      <c r="H63" s="34">
        <v>0</v>
      </c>
      <c r="I63" s="34">
        <v>0</v>
      </c>
      <c r="J63" s="34">
        <v>0</v>
      </c>
      <c r="K63" s="34">
        <v>0</v>
      </c>
      <c r="L63" s="33">
        <v>495010</v>
      </c>
      <c r="M63" s="33">
        <v>0</v>
      </c>
      <c r="N63" s="33">
        <v>0</v>
      </c>
      <c r="O63" s="24">
        <f t="shared" si="8"/>
        <v>495010</v>
      </c>
    </row>
    <row r="64" spans="1:15" x14ac:dyDescent="0.25">
      <c r="A64" s="13" t="s">
        <v>56</v>
      </c>
      <c r="B64" s="23">
        <f>+B65</f>
        <v>118834831</v>
      </c>
      <c r="C64" s="26">
        <f>SUM(C65:C75)</f>
        <v>140975415.06999999</v>
      </c>
      <c r="D64" s="48">
        <v>0</v>
      </c>
      <c r="E64" s="41">
        <v>0</v>
      </c>
      <c r="F64" s="41">
        <v>0</v>
      </c>
      <c r="G64" s="41">
        <v>0</v>
      </c>
      <c r="H64" s="50">
        <v>0</v>
      </c>
      <c r="I64" s="50">
        <v>0</v>
      </c>
      <c r="J64" s="50">
        <v>0</v>
      </c>
      <c r="K64" s="51"/>
      <c r="L64" s="41">
        <f>SUM(L65:L68)</f>
        <v>0</v>
      </c>
      <c r="M64" s="41">
        <v>0</v>
      </c>
      <c r="N64" s="41"/>
      <c r="O64" s="23">
        <f t="shared" si="8"/>
        <v>0</v>
      </c>
    </row>
    <row r="65" spans="1:15" x14ac:dyDescent="0.25">
      <c r="A65" s="14" t="s">
        <v>57</v>
      </c>
      <c r="B65" s="27">
        <v>118834831</v>
      </c>
      <c r="C65" s="25">
        <v>140975415.06999999</v>
      </c>
      <c r="D65" s="42">
        <v>0</v>
      </c>
      <c r="E65" s="33">
        <v>0</v>
      </c>
      <c r="F65" s="34">
        <v>0</v>
      </c>
      <c r="G65" s="33">
        <v>0</v>
      </c>
      <c r="H65" s="34">
        <v>0</v>
      </c>
      <c r="I65" s="34">
        <v>0</v>
      </c>
      <c r="J65" s="34">
        <v>0</v>
      </c>
      <c r="K65" s="34">
        <v>0</v>
      </c>
      <c r="L65" s="33">
        <v>0</v>
      </c>
      <c r="M65" s="52">
        <v>0</v>
      </c>
      <c r="N65" s="33">
        <v>0</v>
      </c>
      <c r="O65" s="24">
        <f t="shared" si="8"/>
        <v>0</v>
      </c>
    </row>
    <row r="66" spans="1:15" x14ac:dyDescent="0.25">
      <c r="A66" s="14" t="s">
        <v>58</v>
      </c>
      <c r="B66" s="24">
        <v>0</v>
      </c>
      <c r="C66" s="24">
        <v>0</v>
      </c>
      <c r="D66" s="42">
        <v>0</v>
      </c>
      <c r="E66" s="33">
        <v>0</v>
      </c>
      <c r="F66" s="34">
        <v>0</v>
      </c>
      <c r="G66" s="33">
        <v>0</v>
      </c>
      <c r="H66" s="34">
        <v>0</v>
      </c>
      <c r="I66" s="34">
        <v>0</v>
      </c>
      <c r="J66" s="34">
        <v>0</v>
      </c>
      <c r="K66" s="34">
        <v>0</v>
      </c>
      <c r="L66" s="33">
        <v>0</v>
      </c>
      <c r="M66" s="52">
        <v>0</v>
      </c>
      <c r="N66" s="33">
        <v>0</v>
      </c>
      <c r="O66" s="24">
        <f t="shared" si="8"/>
        <v>0</v>
      </c>
    </row>
    <row r="67" spans="1:15" ht="30" x14ac:dyDescent="0.25">
      <c r="A67" s="14" t="s">
        <v>59</v>
      </c>
      <c r="B67" s="24">
        <v>0</v>
      </c>
      <c r="C67" s="24">
        <v>0</v>
      </c>
      <c r="D67" s="42">
        <v>0</v>
      </c>
      <c r="E67" s="33">
        <v>0</v>
      </c>
      <c r="F67" s="34">
        <v>0</v>
      </c>
      <c r="G67" s="33">
        <v>0</v>
      </c>
      <c r="H67" s="34">
        <v>0</v>
      </c>
      <c r="I67" s="34">
        <v>0</v>
      </c>
      <c r="J67" s="34">
        <v>0</v>
      </c>
      <c r="K67" s="34">
        <v>0</v>
      </c>
      <c r="L67" s="33">
        <v>0</v>
      </c>
      <c r="M67" s="52">
        <v>0</v>
      </c>
      <c r="N67" s="33">
        <v>0</v>
      </c>
      <c r="O67" s="24">
        <f t="shared" si="8"/>
        <v>0</v>
      </c>
    </row>
    <row r="68" spans="1:15" ht="60" x14ac:dyDescent="0.25">
      <c r="A68" s="14" t="s">
        <v>60</v>
      </c>
      <c r="B68" s="24">
        <v>0</v>
      </c>
      <c r="C68" s="24">
        <v>0</v>
      </c>
      <c r="D68" s="42">
        <v>0</v>
      </c>
      <c r="E68" s="33">
        <v>0</v>
      </c>
      <c r="F68" s="34">
        <v>0</v>
      </c>
      <c r="G68" s="33">
        <v>0</v>
      </c>
      <c r="H68" s="34">
        <v>0</v>
      </c>
      <c r="I68" s="34">
        <v>0</v>
      </c>
      <c r="J68" s="34">
        <v>0</v>
      </c>
      <c r="K68" s="34">
        <v>0</v>
      </c>
      <c r="L68" s="33">
        <v>0</v>
      </c>
      <c r="M68" s="52">
        <v>0</v>
      </c>
      <c r="N68" s="33">
        <v>0</v>
      </c>
      <c r="O68" s="24">
        <f t="shared" si="8"/>
        <v>0</v>
      </c>
    </row>
    <row r="69" spans="1:15" ht="45" x14ac:dyDescent="0.25">
      <c r="A69" s="13" t="s">
        <v>61</v>
      </c>
      <c r="B69" s="23">
        <v>0</v>
      </c>
      <c r="C69" s="23">
        <f>SUM(C70:C75)</f>
        <v>0</v>
      </c>
      <c r="D69" s="48">
        <v>0</v>
      </c>
      <c r="E69" s="41">
        <v>0</v>
      </c>
      <c r="F69" s="50">
        <v>0</v>
      </c>
      <c r="G69" s="41">
        <v>0</v>
      </c>
      <c r="H69" s="50">
        <v>0</v>
      </c>
      <c r="I69" s="50">
        <v>0</v>
      </c>
      <c r="J69" s="50">
        <v>0</v>
      </c>
      <c r="K69" s="50">
        <v>0</v>
      </c>
      <c r="L69" s="41">
        <v>0</v>
      </c>
      <c r="M69" s="41">
        <v>0</v>
      </c>
      <c r="N69" s="41">
        <v>0</v>
      </c>
      <c r="O69" s="23">
        <f t="shared" si="8"/>
        <v>0</v>
      </c>
    </row>
    <row r="70" spans="1:15" x14ac:dyDescent="0.25">
      <c r="A70" s="14" t="s">
        <v>62</v>
      </c>
      <c r="B70" s="24">
        <v>0</v>
      </c>
      <c r="C70" s="24">
        <v>0</v>
      </c>
      <c r="D70" s="42">
        <v>0</v>
      </c>
      <c r="E70" s="33">
        <v>0</v>
      </c>
      <c r="F70" s="34">
        <v>0</v>
      </c>
      <c r="G70" s="33">
        <v>0</v>
      </c>
      <c r="H70" s="34">
        <v>0</v>
      </c>
      <c r="I70" s="34">
        <v>0</v>
      </c>
      <c r="J70" s="34">
        <v>0</v>
      </c>
      <c r="K70" s="34">
        <v>0</v>
      </c>
      <c r="L70" s="33">
        <v>0</v>
      </c>
      <c r="M70" s="52">
        <v>0</v>
      </c>
      <c r="N70" s="33">
        <v>0</v>
      </c>
      <c r="O70" s="24">
        <f t="shared" si="8"/>
        <v>0</v>
      </c>
    </row>
    <row r="71" spans="1:15" ht="45" x14ac:dyDescent="0.25">
      <c r="A71" s="14" t="s">
        <v>63</v>
      </c>
      <c r="B71" s="24">
        <v>0</v>
      </c>
      <c r="C71" s="24">
        <v>0</v>
      </c>
      <c r="D71" s="42">
        <v>0</v>
      </c>
      <c r="E71" s="33">
        <v>0</v>
      </c>
      <c r="F71" s="34">
        <v>0</v>
      </c>
      <c r="G71" s="33">
        <v>0</v>
      </c>
      <c r="H71" s="34">
        <v>0</v>
      </c>
      <c r="I71" s="34">
        <v>0</v>
      </c>
      <c r="J71" s="34">
        <v>0</v>
      </c>
      <c r="K71" s="34">
        <v>0</v>
      </c>
      <c r="L71" s="33">
        <v>0</v>
      </c>
      <c r="M71" s="52">
        <v>0</v>
      </c>
      <c r="N71" s="33">
        <v>0</v>
      </c>
      <c r="O71" s="24">
        <f t="shared" si="8"/>
        <v>0</v>
      </c>
    </row>
    <row r="72" spans="1:15" x14ac:dyDescent="0.25">
      <c r="A72" s="13" t="s">
        <v>64</v>
      </c>
      <c r="B72" s="23">
        <v>0</v>
      </c>
      <c r="C72" s="23">
        <v>0</v>
      </c>
      <c r="D72" s="48">
        <v>0</v>
      </c>
      <c r="E72" s="41">
        <v>0</v>
      </c>
      <c r="F72" s="50">
        <v>0</v>
      </c>
      <c r="G72" s="41">
        <v>0</v>
      </c>
      <c r="H72" s="50">
        <v>0</v>
      </c>
      <c r="I72" s="50">
        <v>0</v>
      </c>
      <c r="J72" s="50">
        <v>0</v>
      </c>
      <c r="K72" s="50">
        <v>0</v>
      </c>
      <c r="L72" s="41">
        <v>0</v>
      </c>
      <c r="M72" s="41">
        <v>0</v>
      </c>
      <c r="N72" s="41">
        <v>0</v>
      </c>
      <c r="O72" s="23">
        <f t="shared" si="8"/>
        <v>0</v>
      </c>
    </row>
    <row r="73" spans="1:15" ht="30" x14ac:dyDescent="0.25">
      <c r="A73" s="14" t="s">
        <v>65</v>
      </c>
      <c r="B73" s="24">
        <v>0</v>
      </c>
      <c r="C73" s="24">
        <v>0</v>
      </c>
      <c r="D73" s="42">
        <v>0</v>
      </c>
      <c r="E73" s="33">
        <v>0</v>
      </c>
      <c r="F73" s="34">
        <v>0</v>
      </c>
      <c r="G73" s="33">
        <v>0</v>
      </c>
      <c r="H73" s="34">
        <v>0</v>
      </c>
      <c r="I73" s="34">
        <v>0</v>
      </c>
      <c r="J73" s="34">
        <v>0</v>
      </c>
      <c r="K73" s="34">
        <v>0</v>
      </c>
      <c r="L73" s="33">
        <v>0</v>
      </c>
      <c r="M73" s="52">
        <v>0</v>
      </c>
      <c r="N73" s="33">
        <v>0</v>
      </c>
      <c r="O73" s="24">
        <f t="shared" si="8"/>
        <v>0</v>
      </c>
    </row>
    <row r="74" spans="1:15" ht="30" x14ac:dyDescent="0.25">
      <c r="A74" s="14" t="s">
        <v>66</v>
      </c>
      <c r="B74" s="24">
        <v>0</v>
      </c>
      <c r="C74" s="24">
        <v>0</v>
      </c>
      <c r="D74" s="42">
        <v>0</v>
      </c>
      <c r="E74" s="33">
        <v>0</v>
      </c>
      <c r="F74" s="34">
        <v>0</v>
      </c>
      <c r="G74" s="33">
        <v>0</v>
      </c>
      <c r="H74" s="34">
        <v>0</v>
      </c>
      <c r="I74" s="34">
        <v>0</v>
      </c>
      <c r="J74" s="34">
        <v>0</v>
      </c>
      <c r="K74" s="34">
        <v>0</v>
      </c>
      <c r="L74" s="33">
        <v>0</v>
      </c>
      <c r="M74" s="52">
        <v>0</v>
      </c>
      <c r="N74" s="33">
        <v>0</v>
      </c>
      <c r="O74" s="24">
        <f t="shared" si="8"/>
        <v>0</v>
      </c>
    </row>
    <row r="75" spans="1:15" ht="45.75" thickBot="1" x14ac:dyDescent="0.3">
      <c r="A75" s="15" t="s">
        <v>67</v>
      </c>
      <c r="B75" s="28">
        <v>0</v>
      </c>
      <c r="C75" s="28">
        <v>0</v>
      </c>
      <c r="D75" s="53">
        <v>0</v>
      </c>
      <c r="E75" s="54">
        <v>0</v>
      </c>
      <c r="F75" s="55">
        <v>0</v>
      </c>
      <c r="G75" s="54">
        <v>0</v>
      </c>
      <c r="H75" s="55">
        <v>0</v>
      </c>
      <c r="I75" s="55">
        <v>0</v>
      </c>
      <c r="J75" s="55">
        <v>0</v>
      </c>
      <c r="K75" s="55">
        <v>0</v>
      </c>
      <c r="L75" s="54">
        <v>0</v>
      </c>
      <c r="M75" s="54"/>
      <c r="N75" s="54">
        <v>0</v>
      </c>
      <c r="O75" s="28">
        <f t="shared" si="8"/>
        <v>0</v>
      </c>
    </row>
    <row r="76" spans="1:15" ht="15.75" thickBot="1" x14ac:dyDescent="0.3">
      <c r="A76" s="21" t="s">
        <v>68</v>
      </c>
      <c r="B76" s="62">
        <f>+B72+B69+B64+B54+B46+B38+B28+B18+B12</f>
        <v>1090587821</v>
      </c>
      <c r="C76" s="62">
        <f>+C72+C69+C64+C54+C46+C38+C28+C18+C12</f>
        <v>1248339194</v>
      </c>
      <c r="D76" s="62">
        <f t="shared" ref="D76" si="9">D72+D69++D64+D54+D46+D38+D28+D18+D12</f>
        <v>58829300.43</v>
      </c>
      <c r="E76" s="65">
        <f t="shared" ref="E76:J76" si="10">+E72+E69+E64+E54+E46+E38+E28+E18+E12</f>
        <v>99980047.230000004</v>
      </c>
      <c r="F76" s="65">
        <f t="shared" si="10"/>
        <v>75892959.200000003</v>
      </c>
      <c r="G76" s="63">
        <f t="shared" si="10"/>
        <v>79196791.650000006</v>
      </c>
      <c r="H76" s="64">
        <f t="shared" si="10"/>
        <v>74138624.170000002</v>
      </c>
      <c r="I76" s="64">
        <f t="shared" si="10"/>
        <v>77282331.800000012</v>
      </c>
      <c r="J76" s="64">
        <f t="shared" si="10"/>
        <v>75801452.039999992</v>
      </c>
      <c r="K76" s="87">
        <f>+K54+K38+K28+K18+K12</f>
        <v>75240159.170000002</v>
      </c>
      <c r="L76" s="65">
        <f>+L72+L69+L64+L54+L46+L38+L28+L18+L12</f>
        <v>82984232.129999995</v>
      </c>
      <c r="M76" s="63">
        <f>+M72+M69+M64+M54+M46+M38+M28+M18+M12</f>
        <v>73088755.730000004</v>
      </c>
      <c r="N76" s="65">
        <f>+N72+N69+N64+N54+N46+N38+N28+N18+N12</f>
        <v>80941986.159999996</v>
      </c>
      <c r="O76" s="89">
        <f t="shared" ref="O76:O107" si="11">SUM(D76:N76)</f>
        <v>853376639.70999992</v>
      </c>
    </row>
    <row r="77" spans="1:15" x14ac:dyDescent="0.25">
      <c r="A77" s="16" t="s">
        <v>69</v>
      </c>
      <c r="B77" s="102">
        <v>0</v>
      </c>
      <c r="C77" s="76">
        <v>0</v>
      </c>
      <c r="D77" s="56">
        <v>0</v>
      </c>
      <c r="E77" s="56">
        <v>0</v>
      </c>
      <c r="F77" s="56">
        <v>0</v>
      </c>
      <c r="G77" s="57">
        <v>0</v>
      </c>
      <c r="H77" s="58">
        <v>0</v>
      </c>
      <c r="I77" s="58">
        <v>0</v>
      </c>
      <c r="J77" s="58">
        <v>0</v>
      </c>
      <c r="K77" s="58">
        <v>0</v>
      </c>
      <c r="L77" s="57">
        <v>0</v>
      </c>
      <c r="M77" s="57">
        <v>0</v>
      </c>
      <c r="N77" s="103"/>
      <c r="O77" s="76">
        <f t="shared" ref="O77:O87" si="12">SUM(D77:M77)</f>
        <v>0</v>
      </c>
    </row>
    <row r="78" spans="1:15" ht="30" x14ac:dyDescent="0.25">
      <c r="A78" s="17" t="s">
        <v>70</v>
      </c>
      <c r="B78" s="24">
        <v>0</v>
      </c>
      <c r="C78" s="24">
        <v>0</v>
      </c>
      <c r="D78" s="42">
        <v>0</v>
      </c>
      <c r="E78" s="42">
        <v>0</v>
      </c>
      <c r="F78" s="42">
        <v>0</v>
      </c>
      <c r="G78" s="33">
        <v>0</v>
      </c>
      <c r="H78" s="34">
        <v>0</v>
      </c>
      <c r="I78" s="34">
        <v>0</v>
      </c>
      <c r="J78" s="34">
        <v>0</v>
      </c>
      <c r="K78" s="34">
        <v>0</v>
      </c>
      <c r="L78" s="33">
        <v>0</v>
      </c>
      <c r="M78" s="33">
        <v>0</v>
      </c>
      <c r="N78" s="59"/>
      <c r="O78" s="24">
        <f t="shared" si="12"/>
        <v>0</v>
      </c>
    </row>
    <row r="79" spans="1:15" ht="30" x14ac:dyDescent="0.25">
      <c r="A79" s="14" t="s">
        <v>71</v>
      </c>
      <c r="B79" s="27">
        <v>0</v>
      </c>
      <c r="C79" s="24">
        <v>0</v>
      </c>
      <c r="D79" s="42">
        <v>0</v>
      </c>
      <c r="E79" s="42">
        <v>0</v>
      </c>
      <c r="F79" s="42">
        <v>0</v>
      </c>
      <c r="G79" s="33">
        <v>0</v>
      </c>
      <c r="H79" s="34">
        <v>0</v>
      </c>
      <c r="I79" s="34">
        <v>0</v>
      </c>
      <c r="J79" s="34">
        <v>0</v>
      </c>
      <c r="K79" s="34">
        <v>0</v>
      </c>
      <c r="L79" s="33">
        <v>0</v>
      </c>
      <c r="M79" s="33">
        <v>0</v>
      </c>
      <c r="N79" s="59"/>
      <c r="O79" s="24">
        <f t="shared" si="12"/>
        <v>0</v>
      </c>
    </row>
    <row r="80" spans="1:15" ht="30" x14ac:dyDescent="0.25">
      <c r="A80" s="14" t="s">
        <v>72</v>
      </c>
      <c r="B80" s="27">
        <v>0</v>
      </c>
      <c r="C80" s="24">
        <v>0</v>
      </c>
      <c r="D80" s="42">
        <v>0</v>
      </c>
      <c r="E80" s="42">
        <v>0</v>
      </c>
      <c r="F80" s="42">
        <v>0</v>
      </c>
      <c r="G80" s="33">
        <v>0</v>
      </c>
      <c r="H80" s="34">
        <v>0</v>
      </c>
      <c r="I80" s="34">
        <v>0</v>
      </c>
      <c r="J80" s="34">
        <v>0</v>
      </c>
      <c r="K80" s="34">
        <v>0</v>
      </c>
      <c r="L80" s="33">
        <v>0</v>
      </c>
      <c r="M80" s="33">
        <v>0</v>
      </c>
      <c r="N80" s="59"/>
      <c r="O80" s="24">
        <f t="shared" si="12"/>
        <v>0</v>
      </c>
    </row>
    <row r="81" spans="1:15" x14ac:dyDescent="0.25">
      <c r="A81" s="17" t="s">
        <v>73</v>
      </c>
      <c r="B81" s="24">
        <v>0</v>
      </c>
      <c r="C81" s="24">
        <v>0</v>
      </c>
      <c r="D81" s="42">
        <v>0</v>
      </c>
      <c r="E81" s="42">
        <v>0</v>
      </c>
      <c r="F81" s="42">
        <v>0</v>
      </c>
      <c r="G81" s="33">
        <v>0</v>
      </c>
      <c r="H81" s="34">
        <v>0</v>
      </c>
      <c r="I81" s="34">
        <v>0</v>
      </c>
      <c r="J81" s="34">
        <v>0</v>
      </c>
      <c r="K81" s="34">
        <v>0</v>
      </c>
      <c r="L81" s="33">
        <v>0</v>
      </c>
      <c r="M81" s="33">
        <v>0</v>
      </c>
      <c r="N81" s="59"/>
      <c r="O81" s="24">
        <f t="shared" si="12"/>
        <v>0</v>
      </c>
    </row>
    <row r="82" spans="1:15" ht="30" x14ac:dyDescent="0.25">
      <c r="A82" s="14" t="s">
        <v>74</v>
      </c>
      <c r="B82" s="27">
        <v>0</v>
      </c>
      <c r="C82" s="24">
        <v>0</v>
      </c>
      <c r="D82" s="42">
        <v>0</v>
      </c>
      <c r="E82" s="42">
        <v>0</v>
      </c>
      <c r="F82" s="42">
        <v>0</v>
      </c>
      <c r="G82" s="33">
        <v>0</v>
      </c>
      <c r="H82" s="34">
        <v>0</v>
      </c>
      <c r="I82" s="34">
        <v>0</v>
      </c>
      <c r="J82" s="34">
        <v>0</v>
      </c>
      <c r="K82" s="34">
        <v>0</v>
      </c>
      <c r="L82" s="33">
        <v>0</v>
      </c>
      <c r="M82" s="33">
        <v>0</v>
      </c>
      <c r="N82" s="59"/>
      <c r="O82" s="24">
        <f t="shared" si="12"/>
        <v>0</v>
      </c>
    </row>
    <row r="83" spans="1:15" ht="30" x14ac:dyDescent="0.25">
      <c r="A83" s="14" t="s">
        <v>75</v>
      </c>
      <c r="B83" s="24">
        <v>0</v>
      </c>
      <c r="C83" s="24">
        <v>0</v>
      </c>
      <c r="D83" s="42">
        <v>0</v>
      </c>
      <c r="E83" s="42">
        <v>0</v>
      </c>
      <c r="F83" s="42">
        <v>0</v>
      </c>
      <c r="G83" s="33">
        <v>0</v>
      </c>
      <c r="H83" s="34">
        <v>0</v>
      </c>
      <c r="I83" s="34">
        <v>0</v>
      </c>
      <c r="J83" s="34">
        <v>0</v>
      </c>
      <c r="K83" s="34">
        <v>0</v>
      </c>
      <c r="L83" s="33">
        <v>0</v>
      </c>
      <c r="M83" s="33">
        <v>0</v>
      </c>
      <c r="N83" s="59"/>
      <c r="O83" s="24">
        <f t="shared" si="12"/>
        <v>0</v>
      </c>
    </row>
    <row r="84" spans="1:15" ht="30" x14ac:dyDescent="0.25">
      <c r="A84" s="17" t="s">
        <v>76</v>
      </c>
      <c r="B84" s="27">
        <v>0</v>
      </c>
      <c r="C84" s="24">
        <v>0</v>
      </c>
      <c r="D84" s="42">
        <v>0</v>
      </c>
      <c r="E84" s="42">
        <v>0</v>
      </c>
      <c r="F84" s="42">
        <v>0</v>
      </c>
      <c r="G84" s="33">
        <v>0</v>
      </c>
      <c r="H84" s="34">
        <v>0</v>
      </c>
      <c r="I84" s="34">
        <v>0</v>
      </c>
      <c r="J84" s="34">
        <v>0</v>
      </c>
      <c r="K84" s="34">
        <v>0</v>
      </c>
      <c r="L84" s="33">
        <v>0</v>
      </c>
      <c r="M84" s="33">
        <v>0</v>
      </c>
      <c r="N84" s="59"/>
      <c r="O84" s="24">
        <f t="shared" si="12"/>
        <v>0</v>
      </c>
    </row>
    <row r="85" spans="1:15" ht="30.75" thickBot="1" x14ac:dyDescent="0.3">
      <c r="A85" s="15" t="s">
        <v>77</v>
      </c>
      <c r="B85" s="90">
        <v>0</v>
      </c>
      <c r="C85" s="90">
        <v>0</v>
      </c>
      <c r="D85" s="53">
        <v>0</v>
      </c>
      <c r="E85" s="53">
        <v>0</v>
      </c>
      <c r="F85" s="53">
        <v>0</v>
      </c>
      <c r="G85" s="54">
        <v>0</v>
      </c>
      <c r="H85" s="55">
        <v>0</v>
      </c>
      <c r="I85" s="55">
        <v>0</v>
      </c>
      <c r="J85" s="55">
        <v>0</v>
      </c>
      <c r="K85" s="55">
        <v>0</v>
      </c>
      <c r="L85" s="54">
        <v>0</v>
      </c>
      <c r="M85" s="54">
        <v>0</v>
      </c>
      <c r="N85" s="60"/>
      <c r="O85" s="28">
        <f t="shared" si="12"/>
        <v>0</v>
      </c>
    </row>
    <row r="86" spans="1:15" ht="30.75" thickBot="1" x14ac:dyDescent="0.3">
      <c r="A86" s="21" t="s">
        <v>78</v>
      </c>
      <c r="B86" s="62">
        <f>+B76</f>
        <v>1090587821</v>
      </c>
      <c r="C86" s="63">
        <f>+C76</f>
        <v>1248339194</v>
      </c>
      <c r="D86" s="98">
        <v>0</v>
      </c>
      <c r="E86" s="99">
        <v>0</v>
      </c>
      <c r="F86" s="99">
        <v>0</v>
      </c>
      <c r="G86" s="99">
        <v>0</v>
      </c>
      <c r="H86" s="99">
        <v>0</v>
      </c>
      <c r="I86" s="99">
        <v>0</v>
      </c>
      <c r="J86" s="99">
        <v>0</v>
      </c>
      <c r="K86" s="100">
        <v>0</v>
      </c>
      <c r="L86" s="101"/>
      <c r="M86" s="99">
        <v>0</v>
      </c>
      <c r="N86" s="101"/>
      <c r="O86" s="89">
        <f t="shared" si="12"/>
        <v>0</v>
      </c>
    </row>
    <row r="87" spans="1:15" ht="15.75" thickBot="1" x14ac:dyDescent="0.3">
      <c r="A87" s="91"/>
      <c r="B87" s="92"/>
      <c r="C87" s="93"/>
      <c r="D87" s="94"/>
      <c r="E87" s="95"/>
      <c r="F87" s="96"/>
      <c r="G87" s="93">
        <v>0</v>
      </c>
      <c r="H87" s="97">
        <v>0</v>
      </c>
      <c r="I87" s="97">
        <v>0</v>
      </c>
      <c r="J87" s="97">
        <v>0</v>
      </c>
      <c r="K87" s="97">
        <v>0</v>
      </c>
      <c r="L87" s="95"/>
      <c r="M87" s="95"/>
      <c r="N87" s="95"/>
      <c r="O87" s="92">
        <f t="shared" si="12"/>
        <v>0</v>
      </c>
    </row>
    <row r="88" spans="1:15" ht="30.75" thickBot="1" x14ac:dyDescent="0.3">
      <c r="A88" s="21" t="s">
        <v>79</v>
      </c>
      <c r="B88" s="29">
        <f>+B86</f>
        <v>1090587821</v>
      </c>
      <c r="C88" s="61">
        <f>+C86</f>
        <v>1248339194</v>
      </c>
      <c r="D88" s="62">
        <f t="shared" ref="D88:F88" si="13">+D76+D86</f>
        <v>58829300.43</v>
      </c>
      <c r="E88" s="62">
        <f t="shared" si="13"/>
        <v>99980047.230000004</v>
      </c>
      <c r="F88" s="62">
        <f t="shared" si="13"/>
        <v>75892959.200000003</v>
      </c>
      <c r="G88" s="63">
        <f>+G86+G76</f>
        <v>79196791.650000006</v>
      </c>
      <c r="H88" s="63">
        <f>+H86+H76</f>
        <v>74138624.170000002</v>
      </c>
      <c r="I88" s="64">
        <f t="shared" ref="I88:N88" si="14">+I76+I86</f>
        <v>77282331.800000012</v>
      </c>
      <c r="J88" s="64">
        <f t="shared" si="14"/>
        <v>75801452.039999992</v>
      </c>
      <c r="K88" s="64">
        <f t="shared" si="14"/>
        <v>75240159.170000002</v>
      </c>
      <c r="L88" s="65">
        <f t="shared" si="14"/>
        <v>82984232.129999995</v>
      </c>
      <c r="M88" s="65">
        <f t="shared" si="14"/>
        <v>73088755.730000004</v>
      </c>
      <c r="N88" s="66">
        <f t="shared" si="14"/>
        <v>80941986.159999996</v>
      </c>
      <c r="O88" s="89">
        <f>+O76+O86</f>
        <v>853376639.70999992</v>
      </c>
    </row>
    <row r="89" spans="1:15" x14ac:dyDescent="0.25">
      <c r="A89" s="8" t="s">
        <v>93</v>
      </c>
      <c r="B89" s="9"/>
      <c r="C89" s="9"/>
      <c r="D89" s="9"/>
      <c r="E89" s="9"/>
      <c r="F89" s="9"/>
      <c r="G89" s="9"/>
      <c r="H89" s="9"/>
      <c r="I89" s="9"/>
      <c r="J89" s="9"/>
    </row>
    <row r="90" spans="1:15" x14ac:dyDescent="0.25">
      <c r="A90" s="10" t="s">
        <v>94</v>
      </c>
      <c r="B90" s="9"/>
      <c r="C90" s="9"/>
      <c r="D90" s="9"/>
      <c r="E90" s="9"/>
      <c r="F90" s="9"/>
      <c r="G90" s="9"/>
      <c r="H90" s="9"/>
      <c r="I90" s="9"/>
      <c r="J90" s="9"/>
    </row>
    <row r="91" spans="1:15" x14ac:dyDescent="0.25">
      <c r="A91" s="10" t="s">
        <v>103</v>
      </c>
      <c r="B91" s="9"/>
      <c r="C91" s="9"/>
      <c r="D91" s="9"/>
      <c r="E91" s="9"/>
      <c r="F91" s="9"/>
      <c r="G91" s="9"/>
      <c r="H91" s="9"/>
      <c r="I91" s="9"/>
      <c r="J91" s="9"/>
    </row>
    <row r="92" spans="1:15" x14ac:dyDescent="0.25">
      <c r="A92" s="10" t="s">
        <v>95</v>
      </c>
      <c r="B92" s="9"/>
      <c r="C92" s="9"/>
      <c r="D92" s="9"/>
      <c r="E92" s="9"/>
      <c r="F92" s="9"/>
      <c r="G92" s="9"/>
      <c r="H92" s="9"/>
      <c r="I92" s="9"/>
      <c r="J92" s="9"/>
    </row>
    <row r="93" spans="1:15" x14ac:dyDescent="0.25">
      <c r="A93" s="10" t="s">
        <v>96</v>
      </c>
      <c r="B93" s="9"/>
      <c r="C93" s="9"/>
      <c r="D93" s="9"/>
      <c r="E93" s="9"/>
      <c r="F93" s="9"/>
      <c r="G93" s="9"/>
      <c r="H93" s="9"/>
      <c r="I93" s="9"/>
      <c r="J93" s="9"/>
    </row>
    <row r="94" spans="1:15" x14ac:dyDescent="0.25">
      <c r="A94" s="10" t="s">
        <v>97</v>
      </c>
      <c r="B94" s="11"/>
      <c r="C94" s="11"/>
      <c r="D94" s="11"/>
      <c r="E94" s="9"/>
      <c r="F94" s="9"/>
      <c r="G94" s="9"/>
      <c r="H94" s="9"/>
      <c r="I94" s="9"/>
      <c r="J94" s="9"/>
    </row>
    <row r="95" spans="1:15" x14ac:dyDescent="0.25">
      <c r="A95" s="10" t="s">
        <v>98</v>
      </c>
      <c r="B95" s="5"/>
      <c r="C95" s="5"/>
      <c r="D95" s="5"/>
      <c r="E95" s="9"/>
      <c r="F95" s="9"/>
      <c r="G95" s="9"/>
      <c r="H95" s="9"/>
      <c r="I95" s="9"/>
      <c r="J95" s="9"/>
    </row>
    <row r="96" spans="1:15" x14ac:dyDescent="0.25">
      <c r="A96" s="7"/>
      <c r="B96" s="4"/>
      <c r="C96" s="4"/>
      <c r="D96" s="4"/>
    </row>
    <row r="97" spans="1:5" ht="57" thickBot="1" x14ac:dyDescent="0.35">
      <c r="A97" s="1"/>
      <c r="B97" s="2" t="s">
        <v>80</v>
      </c>
      <c r="C97" s="22"/>
      <c r="E97" s="104" t="s">
        <v>107</v>
      </c>
    </row>
    <row r="98" spans="1:5" ht="18.75" x14ac:dyDescent="0.3">
      <c r="A98" s="1"/>
      <c r="B98" s="3" t="s">
        <v>81</v>
      </c>
      <c r="C98" s="3"/>
      <c r="E98" s="105" t="s">
        <v>82</v>
      </c>
    </row>
    <row r="99" spans="1:5" ht="37.5" x14ac:dyDescent="0.3">
      <c r="A99" s="1"/>
      <c r="B99" s="3" t="s">
        <v>83</v>
      </c>
      <c r="C99" s="3"/>
      <c r="E99" s="105" t="s">
        <v>84</v>
      </c>
    </row>
    <row r="100" spans="1:5" x14ac:dyDescent="0.25">
      <c r="A100" s="1"/>
      <c r="B100" s="1"/>
      <c r="C100" s="1"/>
      <c r="D100" s="1"/>
    </row>
  </sheetData>
  <mergeCells count="4">
    <mergeCell ref="A6:O6"/>
    <mergeCell ref="A7:O7"/>
    <mergeCell ref="A8:O8"/>
    <mergeCell ref="A9:O9"/>
  </mergeCells>
  <pageMargins left="0.25" right="0.25" top="0.75" bottom="0.75" header="0.3" footer="0.3"/>
  <pageSetup scale="51" orientation="landscape" r:id="rId1"/>
  <headerFooter>
    <oddFooter>&amp;L&amp;P</oddFooter>
  </headerFooter>
  <ignoredErrors>
    <ignoredError sqref="D38:E38 E18 K38 O13:O8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Francisco Frias</cp:lastModifiedBy>
  <cp:lastPrinted>2021-12-10T18:23:25Z</cp:lastPrinted>
  <dcterms:created xsi:type="dcterms:W3CDTF">2021-02-04T13:21:16Z</dcterms:created>
  <dcterms:modified xsi:type="dcterms:W3CDTF">2021-12-10T20:44:26Z</dcterms:modified>
</cp:coreProperties>
</file>