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8411F99D-95AF-4397-8B88-DCB982F79C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F87" i="1"/>
  <c r="H87" i="1"/>
  <c r="H89" i="1"/>
  <c r="G19" i="1"/>
  <c r="G29" i="1"/>
  <c r="G55" i="1" l="1"/>
  <c r="G77" i="1" s="1"/>
  <c r="G47" i="1"/>
  <c r="H47" i="1" s="1"/>
  <c r="G65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30" i="1"/>
  <c r="H31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G39" i="1"/>
  <c r="G13" i="1"/>
  <c r="H55" i="1" l="1"/>
  <c r="G87" i="1"/>
  <c r="F39" i="1"/>
  <c r="H39" i="1" s="1"/>
  <c r="F65" i="1"/>
  <c r="H65" i="1" s="1"/>
  <c r="F29" i="1"/>
  <c r="H29" i="1" s="1"/>
  <c r="F19" i="1"/>
  <c r="F13" i="1"/>
  <c r="H13" i="1" s="1"/>
  <c r="F89" i="1" l="1"/>
  <c r="H19" i="1"/>
  <c r="G89" i="1"/>
  <c r="H77" i="1"/>
  <c r="E19" i="1"/>
  <c r="E73" i="1"/>
  <c r="E70" i="1"/>
  <c r="E65" i="1"/>
  <c r="E55" i="1"/>
  <c r="E47" i="1"/>
  <c r="E39" i="1"/>
  <c r="E29" i="1"/>
  <c r="E13" i="1"/>
  <c r="E77" i="1" l="1"/>
  <c r="E87" i="1" s="1"/>
  <c r="E89" i="1" s="1"/>
  <c r="D47" i="1"/>
  <c r="D65" i="1" l="1"/>
  <c r="D55" i="1"/>
  <c r="D39" i="1"/>
  <c r="D29" i="1"/>
  <c r="D19" i="1"/>
  <c r="D13" i="1"/>
  <c r="D77" i="1" l="1"/>
  <c r="D87" i="1" s="1"/>
  <c r="D89" i="1" s="1"/>
</calcChain>
</file>

<file path=xl/sharedStrings.xml><?xml version="1.0" encoding="utf-8"?>
<sst xmlns="http://schemas.openxmlformats.org/spreadsheetml/2006/main" count="99" uniqueCount="99">
  <si>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</si>
  <si>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</si>
  <si>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</si>
  <si>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</si>
  <si>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</si>
  <si>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</si>
  <si>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</si>
  <si>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</si>
  <si>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</si>
  <si>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</si>
  <si>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</si>
  <si>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</si>
  <si>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</si>
  <si>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</si>
  <si>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</si>
  <si>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</si>
  <si>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</si>
  <si>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</si>
  <si>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</si>
  <si>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</si>
  <si>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</si>
  <si>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</si>
  <si>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</si>
  <si>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</si>
  <si>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</si>
  <si>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</si>
  <si>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</si>
  <si>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</si>
  <si>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</si>
  <si>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</si>
  <si>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</si>
  <si>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</si>
  <si>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</si>
  <si>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</si>
  <si>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</si>
  <si>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</si>
  <si>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</si>
  <si>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</si>
  <si>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</si>
  <si>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</si>
  <si>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</si>
  <si>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</si>
  <si>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</si>
  <si>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</si>
  <si>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</si>
  <si>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</si>
  <si>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</si>
  <si>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</si>
  <si>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</si>
  <si>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</si>
  <si>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</si>
  <si>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</si>
  <si>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</si>
  <si>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</si>
  <si>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</si>
  <si>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</si>
  <si>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</si>
  <si>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</si>
  <si>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</si>
  <si>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</si>
  <si>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</si>
  <si>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</si>
  <si>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</si>
  <si>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</si>
  <si>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</si>
  <si>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</si>
  <si>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</si>
  <si>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</si>
  <si>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</si>
  <si>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</si>
  <si>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</si>
  <si>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</si>
  <si>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</si>
  <si>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</si>
  <si>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</si>
  <si>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</si>
  <si>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</si>
  <si>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</si>
  <si>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</si>
  <si>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</si>
  <si>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</si>
  <si>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</si>
  <si>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</si>
  <si>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PRESUPUESTO MODIFICADO</t>
  </si>
  <si>
    <t xml:space="preserve">PRESUPUESTO APROBADO </t>
  </si>
  <si>
    <t xml:space="preserve">Preparado por </t>
  </si>
  <si>
    <t xml:space="preserve">Revisado por </t>
  </si>
  <si>
    <t>AÑO 2024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</si>
  <si>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</si>
  <si>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</si>
  <si>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</si>
  <si>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</si>
  <si>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</si>
  <si>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</si>
  <si>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</si>
  <si>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ENERO</t>
  </si>
  <si>
    <t xml:space="preserve">FEBRERO </t>
  </si>
  <si>
    <t>TOTAL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</si>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</sst>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43" fontId="4" fillId="0" borderId="3" xfId="1" applyFont="1" applyBorder="1"/>
    <xf numFmtId="4" fontId="5" fillId="2" borderId="1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left" vertical="center" wrapText="1"/>
    </xf>
    <xf numFmtId="43" fontId="13" fillId="0" borderId="3" xfId="1" applyFont="1" applyBorder="1" applyAlignment="1">
      <alignment horizontal="right"/>
    </xf>
    <xf numFmtId="43" fontId="14" fillId="4" borderId="3" xfId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43" fontId="14" fillId="4" borderId="3" xfId="1" applyFont="1" applyFill="1" applyBorder="1" applyAlignment="1">
      <alignment horizontal="right" wrapText="1"/>
    </xf>
    <xf numFmtId="43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43" fontId="12" fillId="4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43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43" fontId="13" fillId="0" borderId="3" xfId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4" fontId="4" fillId="4" borderId="2" xfId="0" applyNumberFormat="1" applyFont="1" applyFill="1" applyBorder="1" applyAlignment="1">
      <alignment horizontal="left" vertical="center" wrapText="1"/>
    </xf>
    <xf numFmtId="43" fontId="13" fillId="0" borderId="9" xfId="1" applyFont="1" applyBorder="1" applyAlignment="1">
      <alignment horizontal="right"/>
    </xf>
    <xf numFmtId="43" fontId="4" fillId="0" borderId="9" xfId="1" applyFont="1" applyBorder="1"/>
    <xf numFmtId="43" fontId="5" fillId="0" borderId="9" xfId="1" applyFont="1" applyBorder="1"/>
    <xf numFmtId="43" fontId="13" fillId="0" borderId="9" xfId="1" applyFont="1" applyFill="1" applyBorder="1" applyAlignment="1">
      <alignment horizontal="right"/>
    </xf>
    <xf numFmtId="43" fontId="14" fillId="4" borderId="9" xfId="1" applyFont="1" applyFill="1" applyBorder="1" applyAlignment="1">
      <alignment horizontal="right" wrapText="1"/>
    </xf>
    <xf numFmtId="43" fontId="15" fillId="0" borderId="9" xfId="1" applyFont="1" applyBorder="1" applyAlignment="1">
      <alignment horizontal="right"/>
    </xf>
    <xf numFmtId="43" fontId="12" fillId="4" borderId="9" xfId="1" applyFont="1" applyFill="1" applyBorder="1" applyAlignment="1">
      <alignment horizontal="right" wrapText="1"/>
    </xf>
    <xf numFmtId="0" fontId="0" fillId="0" borderId="6" xfId="0" applyBorder="1"/>
    <xf numFmtId="4" fontId="4" fillId="4" borderId="6" xfId="0" applyNumberFormat="1" applyFont="1" applyFill="1" applyBorder="1" applyAlignment="1">
      <alignment horizontal="left" vertical="center" wrapText="1"/>
    </xf>
    <xf numFmtId="43" fontId="13" fillId="0" borderId="6" xfId="1" applyFont="1" applyBorder="1" applyAlignment="1">
      <alignment horizontal="right"/>
    </xf>
    <xf numFmtId="43" fontId="13" fillId="0" borderId="10" xfId="1" applyFont="1" applyBorder="1" applyAlignment="1">
      <alignment horizontal="right"/>
    </xf>
    <xf numFmtId="43" fontId="13" fillId="0" borderId="2" xfId="1" applyFont="1" applyBorder="1" applyAlignment="1">
      <alignment horizontal="right"/>
    </xf>
    <xf numFmtId="43" fontId="13" fillId="0" borderId="8" xfId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left" vertical="center" wrapText="1"/>
    </xf>
    <xf numFmtId="43" fontId="14" fillId="2" borderId="12" xfId="1" applyFont="1" applyFill="1" applyBorder="1" applyAlignment="1">
      <alignment horizontal="right" wrapText="1"/>
    </xf>
    <xf numFmtId="43" fontId="5" fillId="2" borderId="13" xfId="1" applyFont="1" applyFill="1" applyBorder="1"/>
    <xf numFmtId="43" fontId="5" fillId="2" borderId="14" xfId="1" applyFont="1" applyFill="1" applyBorder="1"/>
    <xf numFmtId="4" fontId="9" fillId="4" borderId="4" xfId="0" applyNumberFormat="1" applyFont="1" applyFill="1" applyBorder="1" applyAlignment="1">
      <alignment horizontal="left" vertical="center" wrapText="1"/>
    </xf>
    <xf numFmtId="4" fontId="11" fillId="2" borderId="11" xfId="0" applyNumberFormat="1" applyFont="1" applyFill="1" applyBorder="1" applyAlignment="1">
      <alignment horizontal="left" vertical="center" wrapText="1"/>
    </xf>
    <xf numFmtId="43" fontId="12" fillId="2" borderId="12" xfId="1" applyFont="1" applyFill="1" applyBorder="1" applyAlignment="1">
      <alignment horizontal="right" wrapText="1"/>
    </xf>
    <xf numFmtId="43" fontId="2" fillId="2" borderId="14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3" fontId="14" fillId="4" borderId="2" xfId="1" applyFont="1" applyFill="1" applyBorder="1" applyAlignment="1">
      <alignment horizontal="right" wrapText="1"/>
    </xf>
    <xf numFmtId="43" fontId="14" fillId="4" borderId="8" xfId="1" applyFont="1" applyFill="1" applyBorder="1" applyAlignment="1">
      <alignment horizontal="right" wrapText="1"/>
    </xf>
    <xf numFmtId="43" fontId="14" fillId="2" borderId="14" xfId="1" applyFont="1" applyFill="1" applyBorder="1" applyAlignment="1">
      <alignment horizontal="right" wrapText="1"/>
    </xf>
    <xf numFmtId="43" fontId="14" fillId="4" borderId="6" xfId="1" applyFont="1" applyFill="1" applyBorder="1" applyAlignment="1">
      <alignment horizontal="right" wrapText="1"/>
    </xf>
    <xf numFmtId="43" fontId="14" fillId="4" borderId="10" xfId="1" applyFont="1" applyFill="1" applyBorder="1" applyAlignment="1">
      <alignment horizontal="right" wrapText="1"/>
    </xf>
    <xf numFmtId="4" fontId="0" fillId="0" borderId="2" xfId="0" applyNumberFormat="1" applyBorder="1" applyAlignment="1">
      <alignment horizontal="left" vertical="center" wrapText="1"/>
    </xf>
    <xf numFmtId="43" fontId="10" fillId="0" borderId="2" xfId="1" applyFont="1" applyBorder="1" applyAlignment="1">
      <alignment horizontal="right"/>
    </xf>
    <xf numFmtId="43" fontId="10" fillId="0" borderId="8" xfId="1" applyFont="1" applyBorder="1" applyAlignment="1">
      <alignment horizontal="right"/>
    </xf>
    <xf numFmtId="4" fontId="0" fillId="0" borderId="6" xfId="0" applyNumberFormat="1" applyBorder="1" applyAlignment="1">
      <alignment horizontal="left" vertical="center" wrapText="1"/>
    </xf>
    <xf numFmtId="43" fontId="12" fillId="4" borderId="6" xfId="1" applyFont="1" applyFill="1" applyBorder="1" applyAlignment="1">
      <alignment horizontal="right" wrapText="1"/>
    </xf>
    <xf numFmtId="43" fontId="12" fillId="4" borderId="10" xfId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43" fontId="13" fillId="4" borderId="2" xfId="1" applyFont="1" applyFill="1" applyBorder="1" applyAlignment="1">
      <alignment horizontal="right" wrapText="1"/>
    </xf>
    <xf numFmtId="4" fontId="2" fillId="3" borderId="11" xfId="0" applyNumberFormat="1" applyFont="1" applyFill="1" applyBorder="1" applyAlignment="1">
      <alignment horizontal="left" vertical="center" wrapText="1"/>
    </xf>
    <xf numFmtId="43" fontId="12" fillId="2" borderId="14" xfId="1" applyFont="1" applyFill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43" fontId="13" fillId="4" borderId="6" xfId="1" applyFont="1" applyFill="1" applyBorder="1" applyAlignment="1">
      <alignment horizontal="right" wrapText="1"/>
    </xf>
    <xf numFmtId="43" fontId="13" fillId="4" borderId="10" xfId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left" vertical="center" wrapText="1"/>
    </xf>
    <xf numFmtId="43" fontId="14" fillId="4" borderId="4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left" vertical="center" wrapText="1"/>
    </xf>
    <xf numFmtId="43" fontId="14" fillId="2" borderId="11" xfId="1" applyFont="1" applyFill="1" applyBorder="1" applyAlignment="1">
      <alignment horizontal="right" wrapText="1"/>
    </xf>
    <xf numFmtId="43" fontId="2" fillId="2" borderId="13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0" fillId="0" borderId="5" xfId="0" applyBorder="1"/>
    <xf numFmtId="43" fontId="2" fillId="2" borderId="7" xfId="0" applyNumberFormat="1" applyFont="1" applyFill="1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2" borderId="14" xfId="1" applyFont="1" applyFill="1" applyBorder="1"/>
    <xf numFmtId="43" fontId="2" fillId="2" borderId="14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2" fillId="2" borderId="15" xfId="0" applyFont="1" applyFill="1" applyBorder="1" applyAlignment="1">
      <alignment horizontal="center"/>
    </xf>
    <xf numFmtId="43" fontId="2" fillId="2" borderId="3" xfId="0" applyNumberFormat="1" applyFont="1" applyFill="1" applyBorder="1"/>
    <xf numFmtId="43" fontId="2" fillId="4" borderId="3" xfId="0" applyNumberFormat="1" applyFont="1" applyFill="1" applyBorder="1"/>
    <xf numFmtId="43" fontId="2" fillId="4" borderId="6" xfId="0" applyNumberFormat="1" applyFont="1" applyFill="1" applyBorder="1"/>
    <xf numFmtId="43" fontId="2" fillId="4" borderId="2" xfId="0" applyNumberFormat="1" applyFont="1" applyFill="1" applyBorder="1"/>
    <xf numFmtId="0" fontId="4" fillId="4" borderId="4" xfId="0" applyFont="1" applyFill="1" applyBorder="1" applyAlignment="1">
      <alignment wrapText="1"/>
    </xf>
    <xf numFmtId="43" fontId="4" fillId="4" borderId="5" xfId="1" applyFont="1" applyFill="1" applyBorder="1"/>
    <xf numFmtId="0" fontId="0" fillId="4" borderId="5" xfId="0" applyFill="1" applyBorder="1"/>
    <xf numFmtId="43" fontId="2" fillId="4" borderId="14" xfId="0" applyNumberFormat="1" applyFont="1" applyFill="1" applyBorder="1"/>
    <xf numFmtId="43" fontId="2" fillId="4" borderId="4" xfId="0" applyNumberFormat="1" applyFont="1" applyFill="1" applyBorder="1"/>
    <xf numFmtId="43" fontId="0" fillId="0" borderId="0" xfId="0" applyNumberFormat="1"/>
    <xf numFmtId="4" fontId="5" fillId="2" borderId="16" xfId="0" applyNumberFormat="1" applyFont="1" applyFill="1" applyBorder="1" applyAlignment="1">
      <alignment horizontal="left" vertical="center" wrapText="1"/>
    </xf>
    <xf numFmtId="43" fontId="14" fillId="2" borderId="17" xfId="1" applyFont="1" applyFill="1" applyBorder="1" applyAlignment="1">
      <alignment horizontal="right" wrapText="1"/>
    </xf>
    <xf numFmtId="43" fontId="5" fillId="2" borderId="18" xfId="1" applyFont="1" applyFill="1" applyBorder="1"/>
    <xf numFmtId="43" fontId="2" fillId="2" borderId="18" xfId="1" applyFont="1" applyFill="1" applyBorder="1"/>
    <xf numFmtId="4" fontId="5" fillId="2" borderId="19" xfId="0" applyNumberFormat="1" applyFont="1" applyFill="1" applyBorder="1" applyAlignment="1">
      <alignment horizontal="left" vertical="center" wrapText="1"/>
    </xf>
    <xf numFmtId="43" fontId="14" fillId="2" borderId="20" xfId="1" applyFont="1" applyFill="1" applyBorder="1" applyAlignment="1">
      <alignment horizontal="right" wrapText="1"/>
    </xf>
    <xf numFmtId="43" fontId="5" fillId="2" borderId="21" xfId="1" applyFont="1" applyFill="1" applyBorder="1"/>
    <xf numFmtId="43" fontId="2" fillId="2" borderId="21" xfId="0" applyNumberFormat="1" applyFont="1" applyFill="1" applyBorder="1"/>
    <xf numFmtId="43" fontId="2" fillId="2" borderId="22" xfId="0" applyNumberFormat="1" applyFont="1" applyFill="1" applyBorder="1"/>
    <xf numFmtId="43" fontId="0" fillId="0" borderId="3" xfId="1" applyFont="1" applyBorder="1"/>
    <xf numFmtId="43" fontId="5" fillId="0" borderId="3" xfId="1" applyFont="1" applyBorder="1"/>
    <xf numFmtId="0" fontId="7" fillId="0" borderId="0" xfId="2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</xdr:colOff>
      <xdr:row>0</xdr:row>
      <xdr:rowOff>0</xdr:rowOff>
    </xdr:from>
    <xdr:to>
      <xdr:col>4</xdr:col>
      <xdr:colOff>774700</xdr:colOff>
      <xdr:row>6</xdr:row>
      <xdr:rowOff>209550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57027C0-917F-A03A-498E-05E792E34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0"/>
          <a:ext cx="21399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6"/>
  <sheetViews>
    <sheetView tabSelected="1" view="pageBreakPreview" topLeftCell="A78" zoomScale="110" zoomScaleNormal="100" zoomScaleSheetLayoutView="110" workbookViewId="0">
      <selection activeCell="C64" sqref="C64"/>
    </sheetView>
  </sheetViews>
  <sheetFormatPr baseColWidth="10" defaultRowHeight="15" x14ac:dyDescent="0.25"/>
  <cols>
    <col min="1" max="1" width="3.7109375" customWidth="1"/>
    <col min="2" max="2" width="4.5703125" customWidth="1"/>
    <col min="3" max="3" width="45.42578125" customWidth="1"/>
    <col min="4" max="4" width="21.5703125" bestFit="1" customWidth="1"/>
    <col min="5" max="5" width="22.85546875" bestFit="1" customWidth="1"/>
    <col min="6" max="7" width="14.140625" bestFit="1" customWidth="1"/>
    <col min="8" max="8" width="15.140625" bestFit="1" customWidth="1"/>
  </cols>
  <sheetData>
    <row r="2" spans="1:8" x14ac:dyDescent="0.25">
      <c r="B2" s="1"/>
      <c r="C2" s="1"/>
      <c r="D2" s="1"/>
      <c r="E2" s="1"/>
    </row>
    <row r="3" spans="1:8" x14ac:dyDescent="0.25">
      <c r="B3" s="1"/>
      <c r="C3" s="1"/>
      <c r="D3" s="1"/>
      <c r="E3" s="1"/>
    </row>
    <row r="4" spans="1:8" x14ac:dyDescent="0.25">
      <c r="B4" s="1"/>
      <c r="C4" s="1"/>
      <c r="D4" s="1"/>
      <c r="E4" s="1"/>
    </row>
    <row r="5" spans="1:8" x14ac:dyDescent="0.25">
      <c r="B5" s="1"/>
      <c r="C5" s="1"/>
      <c r="D5" s="1"/>
      <c r="E5" s="1"/>
    </row>
    <row r="6" spans="1:8" x14ac:dyDescent="0.25">
      <c r="B6" s="1"/>
      <c r="C6" s="1"/>
      <c r="D6" s="1"/>
      <c r="E6" s="1"/>
    </row>
    <row r="7" spans="1:8" ht="18.600000000000001" customHeight="1" x14ac:dyDescent="0.25">
      <c r="A7" s="109"/>
      <c r="B7" s="109"/>
      <c r="C7" s="109"/>
      <c r="D7" s="109"/>
      <c r="E7" s="109"/>
      <c r="F7" s="109"/>
      <c r="G7" s="109"/>
      <c r="H7" s="109"/>
    </row>
    <row r="8" spans="1:8" ht="15" customHeight="1" x14ac:dyDescent="0.25">
      <c r="A8" s="114" t="s">
        <v>0</v>
      </c>
      <c r="B8" s="114"/>
      <c r="C8" s="114"/>
      <c r="D8" s="114"/>
      <c r="E8" s="114"/>
      <c r="F8" s="114"/>
      <c r="G8" s="114"/>
      <c r="H8" s="114"/>
    </row>
    <row r="9" spans="1:8" x14ac:dyDescent="0.25">
      <c r="A9" s="115" t="s">
        <v>87</v>
      </c>
      <c r="B9" s="115"/>
      <c r="C9" s="115"/>
      <c r="D9" s="115"/>
      <c r="E9" s="115"/>
      <c r="F9" s="115"/>
      <c r="G9" s="115"/>
      <c r="H9" s="115"/>
    </row>
    <row r="10" spans="1:8" ht="15.75" thickBot="1" x14ac:dyDescent="0.3">
      <c r="A10" s="115" t="s">
        <v>1</v>
      </c>
      <c r="B10" s="115"/>
      <c r="C10" s="115"/>
      <c r="D10" s="115"/>
      <c r="E10" s="115"/>
      <c r="F10" s="115"/>
      <c r="G10" s="115"/>
      <c r="H10" s="115"/>
    </row>
    <row r="11" spans="1:8" ht="37.15" customHeight="1" thickBot="1" x14ac:dyDescent="0.3">
      <c r="B11" s="1"/>
      <c r="C11" s="4" t="s">
        <v>2</v>
      </c>
      <c r="D11" s="16" t="s">
        <v>84</v>
      </c>
      <c r="E11" s="22" t="s">
        <v>83</v>
      </c>
      <c r="F11" s="76" t="s">
        <v>95</v>
      </c>
      <c r="G11" s="72" t="s">
        <v>96</v>
      </c>
      <c r="H11" s="87" t="s">
        <v>97</v>
      </c>
    </row>
    <row r="12" spans="1:8" ht="15.75" thickBot="1" x14ac:dyDescent="0.3">
      <c r="B12" s="1"/>
      <c r="C12" s="46" t="s">
        <v>3</v>
      </c>
      <c r="D12" s="26"/>
      <c r="E12" s="27"/>
      <c r="F12" s="77"/>
      <c r="G12" s="77"/>
      <c r="H12" s="36"/>
    </row>
    <row r="13" spans="1:8" ht="17.25" thickBot="1" x14ac:dyDescent="0.3">
      <c r="B13" s="1"/>
      <c r="C13" s="47" t="s">
        <v>4</v>
      </c>
      <c r="D13" s="48">
        <f>SUM(D14:D18)</f>
        <v>751383462</v>
      </c>
      <c r="E13" s="49">
        <f>SUM(E14:E18)</f>
        <v>464950380</v>
      </c>
      <c r="F13" s="78">
        <f>SUM(F14:F18)</f>
        <v>28427733.300000001</v>
      </c>
      <c r="G13" s="78">
        <f>SUM(G14:G18)</f>
        <v>29231875.509999998</v>
      </c>
      <c r="H13" s="75">
        <f>SUM(F13:G13)</f>
        <v>57659608.810000002</v>
      </c>
    </row>
    <row r="14" spans="1:8" ht="22.15" customHeight="1" x14ac:dyDescent="0.25">
      <c r="B14" s="1"/>
      <c r="C14" s="28" t="s">
        <v>5</v>
      </c>
      <c r="D14" s="40">
        <v>528081054</v>
      </c>
      <c r="E14" s="41">
        <v>337603931</v>
      </c>
      <c r="F14" s="79">
        <v>24427560.23</v>
      </c>
      <c r="G14" s="79">
        <v>24800810.079999998</v>
      </c>
      <c r="H14" s="91">
        <f t="shared" ref="H14:H77" si="0">SUM(F14:G14)</f>
        <v>49228370.310000002</v>
      </c>
    </row>
    <row r="15" spans="1:8" ht="26.45" customHeight="1" x14ac:dyDescent="0.25">
      <c r="B15" s="1"/>
      <c r="C15" s="5" t="s">
        <v>6</v>
      </c>
      <c r="D15" s="6">
        <v>152328756</v>
      </c>
      <c r="E15" s="29">
        <v>82566157</v>
      </c>
      <c r="F15" s="80">
        <v>335000</v>
      </c>
      <c r="G15" s="80">
        <v>715655.57</v>
      </c>
      <c r="H15" s="89">
        <f t="shared" si="0"/>
        <v>1050655.5699999998</v>
      </c>
    </row>
    <row r="16" spans="1:8" x14ac:dyDescent="0.25">
      <c r="B16" s="1"/>
      <c r="C16" s="5" t="s">
        <v>7</v>
      </c>
      <c r="D16" s="3">
        <v>0</v>
      </c>
      <c r="E16" s="30">
        <v>0</v>
      </c>
      <c r="F16" s="80">
        <v>0</v>
      </c>
      <c r="G16" s="80">
        <v>0</v>
      </c>
      <c r="H16" s="89">
        <f t="shared" si="0"/>
        <v>0</v>
      </c>
    </row>
    <row r="17" spans="2:10" x14ac:dyDescent="0.25">
      <c r="B17" s="1"/>
      <c r="C17" s="5" t="s">
        <v>8</v>
      </c>
      <c r="D17" s="7">
        <v>0</v>
      </c>
      <c r="E17" s="31">
        <v>0</v>
      </c>
      <c r="F17" s="80">
        <v>0</v>
      </c>
      <c r="G17" s="80">
        <v>0</v>
      </c>
      <c r="H17" s="89">
        <f t="shared" si="0"/>
        <v>0</v>
      </c>
    </row>
    <row r="18" spans="2:10" ht="15.75" thickBot="1" x14ac:dyDescent="0.3">
      <c r="B18" s="1"/>
      <c r="C18" s="37" t="s">
        <v>9</v>
      </c>
      <c r="D18" s="38">
        <v>70973652</v>
      </c>
      <c r="E18" s="39">
        <v>44780292</v>
      </c>
      <c r="F18" s="81">
        <v>3665173.07</v>
      </c>
      <c r="G18" s="81">
        <v>3715409.86</v>
      </c>
      <c r="H18" s="90">
        <f t="shared" si="0"/>
        <v>7380582.9299999997</v>
      </c>
    </row>
    <row r="19" spans="2:10" ht="15.75" thickBot="1" x14ac:dyDescent="0.3">
      <c r="B19" s="1"/>
      <c r="C19" s="73" t="s">
        <v>10</v>
      </c>
      <c r="D19" s="74">
        <f>D20+D21+D22+D23+D24+D25+D26+D27+D28</f>
        <v>253850377</v>
      </c>
      <c r="E19" s="45">
        <f>SUM(E20:E28)</f>
        <v>300254735</v>
      </c>
      <c r="F19" s="78">
        <f>SUM(F20:F28)</f>
        <v>7694458.0999999996</v>
      </c>
      <c r="G19" s="78">
        <f>SUM(G20:G28)</f>
        <v>10551193.109999999</v>
      </c>
      <c r="H19" s="75">
        <f t="shared" si="0"/>
        <v>18245651.210000001</v>
      </c>
    </row>
    <row r="20" spans="2:10" x14ac:dyDescent="0.25">
      <c r="B20" s="1"/>
      <c r="C20" s="28" t="s">
        <v>11</v>
      </c>
      <c r="D20" s="40">
        <v>34025000</v>
      </c>
      <c r="E20" s="41">
        <v>34025000</v>
      </c>
      <c r="F20" s="79">
        <v>2826403.15</v>
      </c>
      <c r="G20" s="79">
        <v>2630312.92</v>
      </c>
      <c r="H20" s="91">
        <f t="shared" si="0"/>
        <v>5456716.0700000003</v>
      </c>
    </row>
    <row r="21" spans="2:10" x14ac:dyDescent="0.25">
      <c r="B21" s="1"/>
      <c r="C21" s="5" t="s">
        <v>12</v>
      </c>
      <c r="D21" s="6">
        <v>27099000</v>
      </c>
      <c r="E21" s="29">
        <v>47199000</v>
      </c>
      <c r="F21" s="80">
        <v>0</v>
      </c>
      <c r="G21" s="80">
        <v>34220</v>
      </c>
      <c r="H21" s="89">
        <f t="shared" si="0"/>
        <v>34220</v>
      </c>
    </row>
    <row r="22" spans="2:10" x14ac:dyDescent="0.25">
      <c r="B22" s="1"/>
      <c r="C22" s="5" t="s">
        <v>13</v>
      </c>
      <c r="D22" s="6">
        <v>8120000</v>
      </c>
      <c r="E22" s="29">
        <v>10520000</v>
      </c>
      <c r="F22" s="80">
        <v>347365.5</v>
      </c>
      <c r="G22" s="80">
        <v>214524.78</v>
      </c>
      <c r="H22" s="89">
        <f t="shared" si="0"/>
        <v>561890.28</v>
      </c>
    </row>
    <row r="23" spans="2:10" x14ac:dyDescent="0.25">
      <c r="B23" s="1"/>
      <c r="C23" s="5" t="s">
        <v>14</v>
      </c>
      <c r="D23" s="6">
        <v>2380779</v>
      </c>
      <c r="E23" s="29">
        <v>3880779</v>
      </c>
      <c r="F23" s="80">
        <v>284808.49</v>
      </c>
      <c r="G23" s="80">
        <v>65309.760000000002</v>
      </c>
      <c r="H23" s="89">
        <f t="shared" si="0"/>
        <v>350118.25</v>
      </c>
    </row>
    <row r="24" spans="2:10" x14ac:dyDescent="0.25">
      <c r="B24" s="1"/>
      <c r="C24" s="5" t="s">
        <v>15</v>
      </c>
      <c r="D24" s="6">
        <v>93140472</v>
      </c>
      <c r="E24" s="29">
        <v>100690472</v>
      </c>
      <c r="F24" s="80">
        <v>4201563.34</v>
      </c>
      <c r="G24" s="80">
        <v>6313124.2000000002</v>
      </c>
      <c r="H24" s="89">
        <f t="shared" si="0"/>
        <v>10514687.539999999</v>
      </c>
    </row>
    <row r="25" spans="2:10" x14ac:dyDescent="0.25">
      <c r="B25" s="1"/>
      <c r="C25" s="5" t="s">
        <v>16</v>
      </c>
      <c r="D25" s="6">
        <v>8630000</v>
      </c>
      <c r="E25" s="29">
        <v>4830000</v>
      </c>
      <c r="F25" s="80">
        <v>2676.8</v>
      </c>
      <c r="G25" s="80">
        <v>441816.75</v>
      </c>
      <c r="H25" s="89">
        <f t="shared" si="0"/>
        <v>444493.55</v>
      </c>
    </row>
    <row r="26" spans="2:10" ht="25.5" x14ac:dyDescent="0.25">
      <c r="B26" s="1"/>
      <c r="C26" s="5" t="s">
        <v>17</v>
      </c>
      <c r="D26" s="6">
        <v>16410000</v>
      </c>
      <c r="E26" s="29">
        <v>16910000</v>
      </c>
      <c r="F26" s="80">
        <v>14502</v>
      </c>
      <c r="G26" s="80">
        <v>386297.12</v>
      </c>
      <c r="H26" s="89">
        <f t="shared" si="0"/>
        <v>400799.12</v>
      </c>
    </row>
    <row r="27" spans="2:10" ht="25.5" x14ac:dyDescent="0.25">
      <c r="B27" s="1"/>
      <c r="C27" s="5" t="s">
        <v>18</v>
      </c>
      <c r="D27" s="6">
        <v>30054126</v>
      </c>
      <c r="E27" s="29">
        <v>37004126</v>
      </c>
      <c r="F27" s="80">
        <v>17138.82</v>
      </c>
      <c r="G27" s="80">
        <v>173400</v>
      </c>
      <c r="H27" s="89">
        <f t="shared" si="0"/>
        <v>190538.82</v>
      </c>
      <c r="J27" s="97"/>
    </row>
    <row r="28" spans="2:10" ht="15.75" thickBot="1" x14ac:dyDescent="0.3">
      <c r="B28" s="1"/>
      <c r="C28" s="37" t="s">
        <v>19</v>
      </c>
      <c r="D28" s="38">
        <v>33991000</v>
      </c>
      <c r="E28" s="39">
        <v>45195358</v>
      </c>
      <c r="F28" s="81">
        <v>0</v>
      </c>
      <c r="G28" s="81">
        <v>292187.58</v>
      </c>
      <c r="H28" s="90">
        <f t="shared" si="0"/>
        <v>292187.58</v>
      </c>
    </row>
    <row r="29" spans="2:10" ht="15.75" thickBot="1" x14ac:dyDescent="0.3">
      <c r="B29" s="1"/>
      <c r="C29" s="42" t="s">
        <v>20</v>
      </c>
      <c r="D29" s="43">
        <f>SUM(D30:D38)</f>
        <v>52963140</v>
      </c>
      <c r="E29" s="44">
        <f>SUM(E30:E38)</f>
        <v>68041368</v>
      </c>
      <c r="F29" s="78">
        <f>SUM(F30:F38)</f>
        <v>668000</v>
      </c>
      <c r="G29" s="78">
        <f>SUM(G30:G38)</f>
        <v>2588750.81</v>
      </c>
      <c r="H29" s="75">
        <f t="shared" si="0"/>
        <v>3256750.81</v>
      </c>
    </row>
    <row r="30" spans="2:10" x14ac:dyDescent="0.25">
      <c r="B30" s="1"/>
      <c r="C30" s="28" t="s">
        <v>21</v>
      </c>
      <c r="D30" s="40">
        <v>8920310</v>
      </c>
      <c r="E30" s="41">
        <v>7920310</v>
      </c>
      <c r="F30" s="79">
        <v>0</v>
      </c>
      <c r="G30" s="79">
        <v>573339.16</v>
      </c>
      <c r="H30" s="91">
        <f t="shared" si="0"/>
        <v>573339.16</v>
      </c>
    </row>
    <row r="31" spans="2:10" x14ac:dyDescent="0.25">
      <c r="B31" s="1"/>
      <c r="C31" s="5" t="s">
        <v>22</v>
      </c>
      <c r="D31" s="6">
        <v>4089034</v>
      </c>
      <c r="E31" s="29">
        <v>14389034</v>
      </c>
      <c r="F31" s="80">
        <v>0</v>
      </c>
      <c r="G31" s="80">
        <v>225117.51</v>
      </c>
      <c r="H31" s="89">
        <f t="shared" si="0"/>
        <v>225117.51</v>
      </c>
    </row>
    <row r="32" spans="2:10" x14ac:dyDescent="0.25">
      <c r="B32" s="1"/>
      <c r="C32" s="5" t="s">
        <v>23</v>
      </c>
      <c r="D32" s="6">
        <v>3477500</v>
      </c>
      <c r="E32" s="29">
        <v>3777500</v>
      </c>
      <c r="F32" s="80">
        <v>0</v>
      </c>
      <c r="G32" s="80">
        <v>54929</v>
      </c>
      <c r="H32" s="89">
        <v>54929</v>
      </c>
    </row>
    <row r="33" spans="2:8" x14ac:dyDescent="0.25">
      <c r="B33" s="1"/>
      <c r="C33" s="5" t="s">
        <v>24</v>
      </c>
      <c r="D33" s="6">
        <v>525000</v>
      </c>
      <c r="E33" s="29">
        <v>525000</v>
      </c>
      <c r="F33" s="80">
        <v>0</v>
      </c>
      <c r="G33" s="80"/>
      <c r="H33" s="89">
        <f t="shared" si="0"/>
        <v>0</v>
      </c>
    </row>
    <row r="34" spans="2:8" x14ac:dyDescent="0.25">
      <c r="B34" s="1"/>
      <c r="C34" s="5" t="s">
        <v>25</v>
      </c>
      <c r="D34" s="6">
        <v>1675000</v>
      </c>
      <c r="E34" s="29">
        <v>1975000</v>
      </c>
      <c r="F34" s="80">
        <v>0</v>
      </c>
      <c r="G34" s="80">
        <v>0</v>
      </c>
      <c r="H34" s="89">
        <f t="shared" si="0"/>
        <v>0</v>
      </c>
    </row>
    <row r="35" spans="2:8" ht="25.5" x14ac:dyDescent="0.25">
      <c r="B35" s="1"/>
      <c r="C35" s="5" t="s">
        <v>26</v>
      </c>
      <c r="D35" s="6">
        <v>630000</v>
      </c>
      <c r="E35" s="29">
        <v>630000</v>
      </c>
      <c r="F35" s="80">
        <v>0</v>
      </c>
      <c r="G35" s="80">
        <v>0</v>
      </c>
      <c r="H35" s="89">
        <f t="shared" si="0"/>
        <v>0</v>
      </c>
    </row>
    <row r="36" spans="2:8" ht="25.5" x14ac:dyDescent="0.25">
      <c r="B36" s="1"/>
      <c r="C36" s="5" t="s">
        <v>27</v>
      </c>
      <c r="D36" s="6">
        <v>17657000</v>
      </c>
      <c r="E36" s="29">
        <v>18035228</v>
      </c>
      <c r="F36" s="80">
        <v>668000</v>
      </c>
      <c r="G36" s="80">
        <v>1268000</v>
      </c>
      <c r="H36" s="89">
        <f t="shared" si="0"/>
        <v>1936000</v>
      </c>
    </row>
    <row r="37" spans="2:8" ht="25.5" x14ac:dyDescent="0.25">
      <c r="B37" s="1"/>
      <c r="C37" s="5" t="s">
        <v>28</v>
      </c>
      <c r="D37" s="17">
        <v>0</v>
      </c>
      <c r="E37" s="32">
        <v>0</v>
      </c>
      <c r="F37" s="80">
        <v>0</v>
      </c>
      <c r="G37" s="80">
        <v>0</v>
      </c>
      <c r="H37" s="89">
        <f t="shared" si="0"/>
        <v>0</v>
      </c>
    </row>
    <row r="38" spans="2:8" ht="15.75" thickBot="1" x14ac:dyDescent="0.3">
      <c r="B38" s="1"/>
      <c r="C38" s="37" t="s">
        <v>29</v>
      </c>
      <c r="D38" s="38">
        <v>15989296</v>
      </c>
      <c r="E38" s="39">
        <v>20789296</v>
      </c>
      <c r="F38" s="81">
        <v>0</v>
      </c>
      <c r="G38" s="81">
        <v>467365.14</v>
      </c>
      <c r="H38" s="90">
        <f t="shared" si="0"/>
        <v>467365.14</v>
      </c>
    </row>
    <row r="39" spans="2:8" ht="15.75" thickBot="1" x14ac:dyDescent="0.3">
      <c r="B39" s="1"/>
      <c r="C39" s="42" t="s">
        <v>30</v>
      </c>
      <c r="D39" s="43">
        <f>SUM(D40:D46)</f>
        <v>92649209</v>
      </c>
      <c r="E39" s="45">
        <f>SUM(E40:E46)</f>
        <v>379082291</v>
      </c>
      <c r="F39" s="78">
        <f>SUM(F40:F46)</f>
        <v>18560874.25</v>
      </c>
      <c r="G39" s="78">
        <f>SUM(G40:G46)</f>
        <v>30303001.550000001</v>
      </c>
      <c r="H39" s="75">
        <f t="shared" si="0"/>
        <v>48863875.799999997</v>
      </c>
    </row>
    <row r="40" spans="2:8" ht="25.5" x14ac:dyDescent="0.25">
      <c r="B40" s="1"/>
      <c r="C40" s="50" t="s">
        <v>31</v>
      </c>
      <c r="D40" s="40">
        <v>87492088</v>
      </c>
      <c r="E40" s="41">
        <v>87492088</v>
      </c>
      <c r="F40" s="79">
        <v>0</v>
      </c>
      <c r="G40" s="79">
        <v>9252846.3000000007</v>
      </c>
      <c r="H40" s="91">
        <f t="shared" si="0"/>
        <v>9252846.3000000007</v>
      </c>
    </row>
    <row r="41" spans="2:8" ht="25.5" x14ac:dyDescent="0.25">
      <c r="B41" s="1"/>
      <c r="C41" s="8" t="s">
        <v>32</v>
      </c>
      <c r="D41" s="9">
        <v>0</v>
      </c>
      <c r="E41" s="31">
        <v>0</v>
      </c>
      <c r="F41" s="80">
        <v>0</v>
      </c>
      <c r="G41" s="80">
        <v>0</v>
      </c>
      <c r="H41" s="89">
        <f t="shared" si="0"/>
        <v>0</v>
      </c>
    </row>
    <row r="42" spans="2:8" ht="25.5" x14ac:dyDescent="0.25">
      <c r="B42" s="1"/>
      <c r="C42" s="8" t="s">
        <v>33</v>
      </c>
      <c r="D42" s="9">
        <v>0</v>
      </c>
      <c r="E42" s="31">
        <v>0</v>
      </c>
      <c r="F42" s="80">
        <v>0</v>
      </c>
      <c r="G42" s="80">
        <v>0</v>
      </c>
      <c r="H42" s="89">
        <f t="shared" si="0"/>
        <v>0</v>
      </c>
    </row>
    <row r="43" spans="2:8" ht="25.5" x14ac:dyDescent="0.25">
      <c r="B43" s="1"/>
      <c r="C43" s="8" t="s">
        <v>34</v>
      </c>
      <c r="D43" s="9">
        <v>0</v>
      </c>
      <c r="E43" s="31">
        <v>0</v>
      </c>
      <c r="F43" s="80">
        <v>0</v>
      </c>
      <c r="G43" s="80">
        <v>0</v>
      </c>
      <c r="H43" s="89">
        <f t="shared" si="0"/>
        <v>0</v>
      </c>
    </row>
    <row r="44" spans="2:8" ht="25.5" x14ac:dyDescent="0.25">
      <c r="B44" s="1"/>
      <c r="C44" s="8" t="s">
        <v>35</v>
      </c>
      <c r="D44" s="9">
        <v>0</v>
      </c>
      <c r="E44" s="31">
        <v>0</v>
      </c>
      <c r="F44" s="80">
        <v>0</v>
      </c>
      <c r="G44" s="80">
        <v>0</v>
      </c>
      <c r="H44" s="89">
        <f t="shared" si="0"/>
        <v>0</v>
      </c>
    </row>
    <row r="45" spans="2:8" ht="25.5" x14ac:dyDescent="0.25">
      <c r="B45" s="1"/>
      <c r="C45" s="8" t="s">
        <v>36</v>
      </c>
      <c r="D45" s="6">
        <v>2800000</v>
      </c>
      <c r="E45" s="29">
        <v>2800000</v>
      </c>
      <c r="F45" s="80">
        <v>0</v>
      </c>
      <c r="G45" s="80">
        <v>1897500</v>
      </c>
      <c r="H45" s="89">
        <f t="shared" si="0"/>
        <v>1897500</v>
      </c>
    </row>
    <row r="46" spans="2:8" ht="26.25" thickBot="1" x14ac:dyDescent="0.3">
      <c r="B46" s="1"/>
      <c r="C46" s="51" t="s">
        <v>37</v>
      </c>
      <c r="D46" s="38">
        <v>2357121</v>
      </c>
      <c r="E46" s="39">
        <v>288790203</v>
      </c>
      <c r="F46" s="81">
        <v>18560874.25</v>
      </c>
      <c r="G46" s="81">
        <v>19152655.25</v>
      </c>
      <c r="H46" s="90">
        <f t="shared" si="0"/>
        <v>37713529.5</v>
      </c>
    </row>
    <row r="47" spans="2:8" ht="15.75" thickBot="1" x14ac:dyDescent="0.3">
      <c r="B47" s="1"/>
      <c r="C47" s="42" t="s">
        <v>38</v>
      </c>
      <c r="D47" s="43">
        <f>SUM(D48:D54)</f>
        <v>26000000</v>
      </c>
      <c r="E47" s="54">
        <f>SUM(E48:E54)</f>
        <v>26000000</v>
      </c>
      <c r="F47" s="82">
        <v>0</v>
      </c>
      <c r="G47" s="82">
        <f>SUM(G48:G54)</f>
        <v>6500000</v>
      </c>
      <c r="H47" s="75">
        <f t="shared" si="0"/>
        <v>6500000</v>
      </c>
    </row>
    <row r="48" spans="2:8" ht="25.5" x14ac:dyDescent="0.25">
      <c r="B48" s="1"/>
      <c r="C48" s="50" t="s">
        <v>39</v>
      </c>
      <c r="D48" s="52">
        <v>0</v>
      </c>
      <c r="E48" s="53">
        <v>0</v>
      </c>
      <c r="F48" s="79">
        <v>0</v>
      </c>
      <c r="G48" s="79"/>
      <c r="H48" s="91">
        <f t="shared" si="0"/>
        <v>0</v>
      </c>
    </row>
    <row r="49" spans="2:8" ht="25.5" x14ac:dyDescent="0.25">
      <c r="B49" s="1"/>
      <c r="C49" s="8" t="s">
        <v>40</v>
      </c>
      <c r="D49" s="9">
        <v>0</v>
      </c>
      <c r="E49" s="33">
        <v>0</v>
      </c>
      <c r="F49" s="80">
        <v>0</v>
      </c>
      <c r="G49" s="80"/>
      <c r="H49" s="89">
        <f t="shared" si="0"/>
        <v>0</v>
      </c>
    </row>
    <row r="50" spans="2:8" ht="25.5" x14ac:dyDescent="0.25">
      <c r="B50" s="1"/>
      <c r="C50" s="8" t="s">
        <v>41</v>
      </c>
      <c r="D50" s="9">
        <v>0</v>
      </c>
      <c r="E50" s="33">
        <v>0</v>
      </c>
      <c r="F50" s="80">
        <v>0</v>
      </c>
      <c r="G50" s="80"/>
      <c r="H50" s="89">
        <f t="shared" si="0"/>
        <v>0</v>
      </c>
    </row>
    <row r="51" spans="2:8" ht="25.5" x14ac:dyDescent="0.25">
      <c r="B51" s="1"/>
      <c r="C51" s="8" t="s">
        <v>42</v>
      </c>
      <c r="D51" s="10">
        <v>26000000</v>
      </c>
      <c r="E51" s="34">
        <v>26000000</v>
      </c>
      <c r="F51" s="80">
        <v>0</v>
      </c>
      <c r="G51" s="80">
        <v>6500000</v>
      </c>
      <c r="H51" s="89">
        <f t="shared" si="0"/>
        <v>6500000</v>
      </c>
    </row>
    <row r="52" spans="2:8" ht="25.5" x14ac:dyDescent="0.25">
      <c r="B52" s="1"/>
      <c r="C52" s="8" t="s">
        <v>43</v>
      </c>
      <c r="D52" s="9">
        <v>0</v>
      </c>
      <c r="E52" s="33">
        <v>0</v>
      </c>
      <c r="F52" s="80">
        <v>0</v>
      </c>
      <c r="G52" s="80"/>
      <c r="H52" s="89">
        <f t="shared" si="0"/>
        <v>0</v>
      </c>
    </row>
    <row r="53" spans="2:8" ht="25.5" x14ac:dyDescent="0.25">
      <c r="B53" s="1"/>
      <c r="C53" s="8" t="s">
        <v>44</v>
      </c>
      <c r="D53" s="9">
        <v>0</v>
      </c>
      <c r="E53" s="33">
        <v>0</v>
      </c>
      <c r="F53" s="80">
        <v>0</v>
      </c>
      <c r="G53" s="80"/>
      <c r="H53" s="89">
        <f t="shared" si="0"/>
        <v>0</v>
      </c>
    </row>
    <row r="54" spans="2:8" ht="26.25" thickBot="1" x14ac:dyDescent="0.3">
      <c r="B54" s="1"/>
      <c r="C54" s="51" t="s">
        <v>45</v>
      </c>
      <c r="D54" s="55">
        <v>0</v>
      </c>
      <c r="E54" s="56">
        <v>0</v>
      </c>
      <c r="F54" s="81">
        <v>0</v>
      </c>
      <c r="G54" s="80"/>
      <c r="H54" s="89">
        <f t="shared" si="0"/>
        <v>0</v>
      </c>
    </row>
    <row r="55" spans="2:8" x14ac:dyDescent="0.25">
      <c r="B55" s="1"/>
      <c r="C55" s="98" t="s">
        <v>46</v>
      </c>
      <c r="D55" s="99">
        <f>D56+D57+D58+D59+D60+D61+D62+D63+D64</f>
        <v>6960466</v>
      </c>
      <c r="E55" s="100">
        <f>SUM(E56:E64)</f>
        <v>78860466</v>
      </c>
      <c r="F55" s="101">
        <v>0</v>
      </c>
      <c r="G55" s="101">
        <f>SUM(G56:G64)</f>
        <v>3400587.51</v>
      </c>
      <c r="H55" s="101">
        <f>SUM(H56:H64)</f>
        <v>3400587.51</v>
      </c>
    </row>
    <row r="56" spans="2:8" ht="22.15" customHeight="1" x14ac:dyDescent="0.25">
      <c r="B56" s="1"/>
      <c r="C56" s="8" t="s">
        <v>47</v>
      </c>
      <c r="D56" s="6">
        <v>3883466</v>
      </c>
      <c r="E56" s="6">
        <v>37883466</v>
      </c>
      <c r="F56" s="107">
        <v>0</v>
      </c>
      <c r="G56" s="107">
        <v>3400587.51</v>
      </c>
      <c r="H56" s="89">
        <f t="shared" si="0"/>
        <v>3400587.51</v>
      </c>
    </row>
    <row r="57" spans="2:8" ht="25.5" x14ac:dyDescent="0.25">
      <c r="B57" s="1"/>
      <c r="C57" s="8" t="s">
        <v>48</v>
      </c>
      <c r="D57" s="6">
        <v>850000</v>
      </c>
      <c r="E57" s="6">
        <v>15750000</v>
      </c>
      <c r="F57" s="107">
        <v>0</v>
      </c>
      <c r="G57" s="107"/>
      <c r="H57" s="89">
        <f t="shared" si="0"/>
        <v>0</v>
      </c>
    </row>
    <row r="58" spans="2:8" ht="25.5" x14ac:dyDescent="0.25">
      <c r="B58" s="1"/>
      <c r="C58" s="8" t="s">
        <v>49</v>
      </c>
      <c r="D58" s="9">
        <v>0</v>
      </c>
      <c r="E58" s="108">
        <v>0</v>
      </c>
      <c r="F58" s="107">
        <v>0</v>
      </c>
      <c r="G58" s="107"/>
      <c r="H58" s="89">
        <f t="shared" si="0"/>
        <v>0</v>
      </c>
    </row>
    <row r="59" spans="2:8" ht="25.5" x14ac:dyDescent="0.25">
      <c r="B59" s="1"/>
      <c r="C59" s="8" t="s">
        <v>50</v>
      </c>
      <c r="D59" s="6">
        <v>0</v>
      </c>
      <c r="E59" s="6">
        <v>16000000</v>
      </c>
      <c r="F59" s="107">
        <v>0</v>
      </c>
      <c r="G59" s="107"/>
      <c r="H59" s="89">
        <f t="shared" si="0"/>
        <v>0</v>
      </c>
    </row>
    <row r="60" spans="2:8" x14ac:dyDescent="0.25">
      <c r="B60" s="1"/>
      <c r="C60" s="8" t="s">
        <v>51</v>
      </c>
      <c r="D60" s="6">
        <v>1727000</v>
      </c>
      <c r="E60" s="6">
        <v>8127000</v>
      </c>
      <c r="F60" s="107">
        <v>0</v>
      </c>
      <c r="G60" s="107"/>
      <c r="H60" s="89">
        <f t="shared" si="0"/>
        <v>0</v>
      </c>
    </row>
    <row r="61" spans="2:8" x14ac:dyDescent="0.25">
      <c r="B61" s="1"/>
      <c r="C61" s="8" t="s">
        <v>52</v>
      </c>
      <c r="D61" s="6">
        <v>500000</v>
      </c>
      <c r="E61" s="6">
        <v>1100000</v>
      </c>
      <c r="F61" s="107">
        <v>0</v>
      </c>
      <c r="G61" s="107"/>
      <c r="H61" s="89">
        <f t="shared" si="0"/>
        <v>0</v>
      </c>
    </row>
    <row r="62" spans="2:8" x14ac:dyDescent="0.25">
      <c r="B62" s="1"/>
      <c r="C62" s="8" t="s">
        <v>53</v>
      </c>
      <c r="D62" s="9">
        <v>0</v>
      </c>
      <c r="E62" s="108">
        <v>0</v>
      </c>
      <c r="F62" s="107">
        <v>0</v>
      </c>
      <c r="G62" s="107"/>
      <c r="H62" s="89">
        <f t="shared" si="0"/>
        <v>0</v>
      </c>
    </row>
    <row r="63" spans="2:8" x14ac:dyDescent="0.25">
      <c r="B63" s="1"/>
      <c r="C63" s="8" t="s">
        <v>54</v>
      </c>
      <c r="D63" s="9">
        <v>0</v>
      </c>
      <c r="E63" s="108">
        <v>0</v>
      </c>
      <c r="F63" s="107">
        <v>0</v>
      </c>
      <c r="G63" s="107"/>
      <c r="H63" s="89">
        <f t="shared" si="0"/>
        <v>0</v>
      </c>
    </row>
    <row r="64" spans="2:8" ht="25.5" x14ac:dyDescent="0.25">
      <c r="B64" s="1"/>
      <c r="C64" s="8" t="s">
        <v>55</v>
      </c>
      <c r="D64" s="9">
        <v>0</v>
      </c>
      <c r="E64" s="108">
        <v>0</v>
      </c>
      <c r="F64" s="107">
        <v>0</v>
      </c>
      <c r="G64" s="107"/>
      <c r="H64" s="89">
        <f t="shared" si="0"/>
        <v>0</v>
      </c>
    </row>
    <row r="65" spans="2:8" ht="15.75" thickBot="1" x14ac:dyDescent="0.3">
      <c r="B65" s="1"/>
      <c r="C65" s="102" t="s">
        <v>56</v>
      </c>
      <c r="D65" s="103">
        <f>+D66</f>
        <v>176442537</v>
      </c>
      <c r="E65" s="104">
        <f>SUM(E66:E69)</f>
        <v>43059951</v>
      </c>
      <c r="F65" s="105">
        <f>SUM(F66:F69)</f>
        <v>873621.73</v>
      </c>
      <c r="G65" s="105">
        <f>SUM(G66:G69)</f>
        <v>636090.79</v>
      </c>
      <c r="H65" s="106">
        <f t="shared" si="0"/>
        <v>1509712.52</v>
      </c>
    </row>
    <row r="66" spans="2:8" x14ac:dyDescent="0.25">
      <c r="B66" s="1"/>
      <c r="C66" s="57" t="s">
        <v>57</v>
      </c>
      <c r="D66" s="58">
        <v>176442537</v>
      </c>
      <c r="E66" s="59">
        <v>43059951</v>
      </c>
      <c r="F66" s="79">
        <v>873621.73</v>
      </c>
      <c r="G66" s="79">
        <v>636090.79</v>
      </c>
      <c r="H66" s="91">
        <f t="shared" si="0"/>
        <v>1509712.52</v>
      </c>
    </row>
    <row r="67" spans="2:8" x14ac:dyDescent="0.25">
      <c r="B67" s="1"/>
      <c r="C67" s="11" t="s">
        <v>58</v>
      </c>
      <c r="D67" s="12">
        <v>0</v>
      </c>
      <c r="E67" s="35">
        <v>0</v>
      </c>
      <c r="F67" s="84"/>
      <c r="G67" s="80"/>
      <c r="H67" s="89">
        <f t="shared" si="0"/>
        <v>0</v>
      </c>
    </row>
    <row r="68" spans="2:8" ht="30" x14ac:dyDescent="0.25">
      <c r="B68" s="1"/>
      <c r="C68" s="11" t="s">
        <v>59</v>
      </c>
      <c r="D68" s="12">
        <v>0</v>
      </c>
      <c r="E68" s="35">
        <v>0</v>
      </c>
      <c r="F68" s="84"/>
      <c r="G68" s="80"/>
      <c r="H68" s="89">
        <f t="shared" si="0"/>
        <v>0</v>
      </c>
    </row>
    <row r="69" spans="2:8" ht="45.75" thickBot="1" x14ac:dyDescent="0.3">
      <c r="B69" s="1"/>
      <c r="C69" s="60" t="s">
        <v>60</v>
      </c>
      <c r="D69" s="61">
        <v>0</v>
      </c>
      <c r="E69" s="62">
        <v>0</v>
      </c>
      <c r="F69" s="85"/>
      <c r="G69" s="80"/>
      <c r="H69" s="89">
        <f t="shared" si="0"/>
        <v>0</v>
      </c>
    </row>
    <row r="70" spans="2:8" ht="26.25" thickBot="1" x14ac:dyDescent="0.3">
      <c r="B70" s="1"/>
      <c r="C70" s="42" t="s">
        <v>61</v>
      </c>
      <c r="D70" s="43">
        <v>0</v>
      </c>
      <c r="E70" s="54">
        <f>SUM(E71:E72)</f>
        <v>0</v>
      </c>
      <c r="F70" s="82">
        <v>0</v>
      </c>
      <c r="G70" s="82">
        <v>0</v>
      </c>
      <c r="H70" s="88">
        <f t="shared" si="0"/>
        <v>0</v>
      </c>
    </row>
    <row r="71" spans="2:8" x14ac:dyDescent="0.25">
      <c r="B71" s="1"/>
      <c r="C71" s="50" t="s">
        <v>62</v>
      </c>
      <c r="D71" s="52">
        <v>0</v>
      </c>
      <c r="E71" s="53">
        <v>0</v>
      </c>
      <c r="F71" s="79">
        <v>0</v>
      </c>
      <c r="G71" s="80"/>
      <c r="H71" s="89">
        <f t="shared" si="0"/>
        <v>0</v>
      </c>
    </row>
    <row r="72" spans="2:8" ht="26.25" thickBot="1" x14ac:dyDescent="0.3">
      <c r="B72" s="1"/>
      <c r="C72" s="51" t="s">
        <v>63</v>
      </c>
      <c r="D72" s="55">
        <v>0</v>
      </c>
      <c r="E72" s="56">
        <v>0</v>
      </c>
      <c r="F72" s="81">
        <v>0</v>
      </c>
      <c r="G72" s="80"/>
      <c r="H72" s="89">
        <f t="shared" si="0"/>
        <v>0</v>
      </c>
    </row>
    <row r="73" spans="2:8" ht="15.75" thickBot="1" x14ac:dyDescent="0.3">
      <c r="B73" s="1"/>
      <c r="C73" s="42" t="s">
        <v>64</v>
      </c>
      <c r="D73" s="43">
        <v>0</v>
      </c>
      <c r="E73" s="54">
        <f>SUM(E74:E76)</f>
        <v>0</v>
      </c>
      <c r="F73" s="82">
        <v>0</v>
      </c>
      <c r="G73" s="82">
        <v>0</v>
      </c>
      <c r="H73" s="88">
        <f t="shared" si="0"/>
        <v>0</v>
      </c>
    </row>
    <row r="74" spans="2:8" x14ac:dyDescent="0.25">
      <c r="B74" s="1"/>
      <c r="C74" s="50" t="s">
        <v>65</v>
      </c>
      <c r="D74" s="52">
        <v>0</v>
      </c>
      <c r="E74" s="53">
        <v>0</v>
      </c>
      <c r="F74" s="79">
        <v>0</v>
      </c>
      <c r="G74" s="80"/>
      <c r="H74" s="89">
        <f t="shared" si="0"/>
        <v>0</v>
      </c>
    </row>
    <row r="75" spans="2:8" x14ac:dyDescent="0.25">
      <c r="B75" s="1"/>
      <c r="C75" s="8" t="s">
        <v>66</v>
      </c>
      <c r="D75" s="9">
        <v>0</v>
      </c>
      <c r="E75" s="33">
        <v>0</v>
      </c>
      <c r="F75" s="80">
        <v>0</v>
      </c>
      <c r="G75" s="80"/>
      <c r="H75" s="89">
        <f t="shared" si="0"/>
        <v>0</v>
      </c>
    </row>
    <row r="76" spans="2:8" ht="26.25" thickBot="1" x14ac:dyDescent="0.3">
      <c r="B76" s="1"/>
      <c r="C76" s="51" t="s">
        <v>67</v>
      </c>
      <c r="D76" s="55">
        <v>0</v>
      </c>
      <c r="E76" s="56">
        <v>0</v>
      </c>
      <c r="F76" s="81">
        <v>0</v>
      </c>
      <c r="G76" s="81"/>
      <c r="H76" s="90">
        <f t="shared" si="0"/>
        <v>0</v>
      </c>
    </row>
    <row r="77" spans="2:8" ht="15.75" thickBot="1" x14ac:dyDescent="0.3">
      <c r="B77" s="1"/>
      <c r="C77" s="65" t="s">
        <v>68</v>
      </c>
      <c r="D77" s="48">
        <f>+D73+D70+D65+D55+D47+D39+D29+D19+D13</f>
        <v>1360249191</v>
      </c>
      <c r="E77" s="66">
        <f>+E73+E70+E65+E55+E47+E39+E29+E19+E13</f>
        <v>1360249191</v>
      </c>
      <c r="F77" s="83">
        <f>+F73+F70+F65+F55+F47+F39+F29+F19+F13</f>
        <v>56224687.379999995</v>
      </c>
      <c r="G77" s="83">
        <f>+G73+G70+G65+G55+G47+G39+G29+G19+G13</f>
        <v>83211499.280000001</v>
      </c>
      <c r="H77" s="75">
        <f t="shared" si="0"/>
        <v>139436186.66</v>
      </c>
    </row>
    <row r="78" spans="2:8" x14ac:dyDescent="0.25">
      <c r="B78" s="1"/>
      <c r="C78" s="63" t="s">
        <v>69</v>
      </c>
      <c r="D78" s="64">
        <v>0</v>
      </c>
      <c r="E78" s="53">
        <v>0</v>
      </c>
      <c r="F78" s="86"/>
      <c r="G78" s="79"/>
      <c r="H78" s="91">
        <f t="shared" ref="H78:H86" si="1">SUM(F78:G78)</f>
        <v>0</v>
      </c>
    </row>
    <row r="79" spans="2:8" x14ac:dyDescent="0.25">
      <c r="B79" s="1"/>
      <c r="C79" s="15" t="s">
        <v>70</v>
      </c>
      <c r="D79" s="9">
        <v>0</v>
      </c>
      <c r="E79" s="33">
        <v>0</v>
      </c>
      <c r="F79" s="84"/>
      <c r="G79" s="80"/>
      <c r="H79" s="89">
        <f t="shared" si="1"/>
        <v>0</v>
      </c>
    </row>
    <row r="80" spans="2:8" ht="25.5" x14ac:dyDescent="0.25">
      <c r="B80" s="1"/>
      <c r="C80" s="13" t="s">
        <v>71</v>
      </c>
      <c r="D80" s="14">
        <v>0</v>
      </c>
      <c r="E80" s="33">
        <v>0</v>
      </c>
      <c r="F80" s="84"/>
      <c r="G80" s="80"/>
      <c r="H80" s="89">
        <f t="shared" si="1"/>
        <v>0</v>
      </c>
    </row>
    <row r="81" spans="2:8" ht="25.5" x14ac:dyDescent="0.25">
      <c r="B81" s="1"/>
      <c r="C81" s="13" t="s">
        <v>72</v>
      </c>
      <c r="D81" s="14">
        <v>0</v>
      </c>
      <c r="E81" s="33">
        <v>0</v>
      </c>
      <c r="F81" s="84"/>
      <c r="G81" s="80"/>
      <c r="H81" s="89">
        <f t="shared" si="1"/>
        <v>0</v>
      </c>
    </row>
    <row r="82" spans="2:8" x14ac:dyDescent="0.25">
      <c r="B82" s="1"/>
      <c r="C82" s="15" t="s">
        <v>73</v>
      </c>
      <c r="D82" s="9">
        <v>0</v>
      </c>
      <c r="E82" s="33">
        <v>0</v>
      </c>
      <c r="F82" s="84"/>
      <c r="G82" s="84"/>
      <c r="H82" s="89">
        <f t="shared" si="1"/>
        <v>0</v>
      </c>
    </row>
    <row r="83" spans="2:8" x14ac:dyDescent="0.25">
      <c r="B83" s="1"/>
      <c r="C83" s="13" t="s">
        <v>74</v>
      </c>
      <c r="D83" s="14">
        <v>0</v>
      </c>
      <c r="E83" s="33">
        <v>0</v>
      </c>
      <c r="F83" s="84"/>
      <c r="G83" s="84"/>
      <c r="H83" s="89">
        <f t="shared" si="1"/>
        <v>0</v>
      </c>
    </row>
    <row r="84" spans="2:8" x14ac:dyDescent="0.25">
      <c r="B84" s="1"/>
      <c r="C84" s="15" t="s">
        <v>75</v>
      </c>
      <c r="D84" s="9">
        <v>0</v>
      </c>
      <c r="E84" s="33">
        <v>0</v>
      </c>
      <c r="F84" s="84"/>
      <c r="G84" s="84"/>
      <c r="H84" s="89">
        <f t="shared" si="1"/>
        <v>0</v>
      </c>
    </row>
    <row r="85" spans="2:8" x14ac:dyDescent="0.25">
      <c r="B85" s="1"/>
      <c r="C85" s="13" t="s">
        <v>76</v>
      </c>
      <c r="D85" s="14">
        <v>0</v>
      </c>
      <c r="E85" s="33">
        <v>0</v>
      </c>
      <c r="F85" s="84"/>
      <c r="G85" s="84"/>
      <c r="H85" s="89">
        <f t="shared" si="1"/>
        <v>0</v>
      </c>
    </row>
    <row r="86" spans="2:8" ht="15.75" thickBot="1" x14ac:dyDescent="0.3">
      <c r="B86" s="1"/>
      <c r="C86" s="67" t="s">
        <v>77</v>
      </c>
      <c r="D86" s="68">
        <v>0</v>
      </c>
      <c r="E86" s="69">
        <v>0</v>
      </c>
      <c r="F86" s="85"/>
      <c r="G86" s="85"/>
      <c r="H86" s="90">
        <f t="shared" si="1"/>
        <v>0</v>
      </c>
    </row>
    <row r="87" spans="2:8" ht="15.75" thickBot="1" x14ac:dyDescent="0.3">
      <c r="B87" s="1"/>
      <c r="C87" s="70" t="s">
        <v>78</v>
      </c>
      <c r="D87" s="43">
        <f>+D77</f>
        <v>1360249191</v>
      </c>
      <c r="E87" s="54">
        <f>+E77</f>
        <v>1360249191</v>
      </c>
      <c r="F87" s="83">
        <f>+F77+F73</f>
        <v>56224687.379999995</v>
      </c>
      <c r="G87" s="83">
        <f>+G77+G73</f>
        <v>83211499.280000001</v>
      </c>
      <c r="H87" s="75">
        <f>SUM(F87:G87)</f>
        <v>139436186.66</v>
      </c>
    </row>
    <row r="88" spans="2:8" ht="15.75" thickBot="1" x14ac:dyDescent="0.3">
      <c r="B88" s="1"/>
      <c r="C88" s="92"/>
      <c r="D88" s="71"/>
      <c r="E88" s="93"/>
      <c r="F88" s="94"/>
      <c r="G88" s="95"/>
      <c r="H88" s="96"/>
    </row>
    <row r="89" spans="2:8" ht="15.75" thickBot="1" x14ac:dyDescent="0.3">
      <c r="B89" s="1"/>
      <c r="C89" s="70" t="s">
        <v>79</v>
      </c>
      <c r="D89" s="43">
        <f>+D87+D73</f>
        <v>1360249191</v>
      </c>
      <c r="E89" s="54">
        <f>+E87+E73</f>
        <v>1360249191</v>
      </c>
      <c r="F89" s="83">
        <f>+F87</f>
        <v>56224687.379999995</v>
      </c>
      <c r="G89" s="83">
        <f>+G87</f>
        <v>83211499.280000001</v>
      </c>
      <c r="H89" s="75">
        <f>SUM(F89:G89)</f>
        <v>139436186.66</v>
      </c>
    </row>
    <row r="90" spans="2:8" x14ac:dyDescent="0.25">
      <c r="B90" s="1"/>
      <c r="C90" s="24" t="s">
        <v>88</v>
      </c>
    </row>
    <row r="91" spans="2:8" x14ac:dyDescent="0.25">
      <c r="B91" s="1"/>
      <c r="C91" s="25" t="s">
        <v>89</v>
      </c>
    </row>
    <row r="92" spans="2:8" x14ac:dyDescent="0.25">
      <c r="B92" s="1"/>
      <c r="C92" s="113" t="s">
        <v>90</v>
      </c>
      <c r="D92" s="113"/>
      <c r="E92" s="113"/>
      <c r="F92" s="113"/>
    </row>
    <row r="93" spans="2:8" x14ac:dyDescent="0.25">
      <c r="B93" s="1"/>
      <c r="C93" s="25" t="s">
        <v>91</v>
      </c>
      <c r="D93" s="23"/>
      <c r="E93" s="23"/>
    </row>
    <row r="94" spans="2:8" x14ac:dyDescent="0.25">
      <c r="B94" s="1"/>
      <c r="C94" s="25" t="s">
        <v>92</v>
      </c>
      <c r="D94" s="23"/>
      <c r="E94" s="23"/>
    </row>
    <row r="95" spans="2:8" x14ac:dyDescent="0.25">
      <c r="B95" s="1"/>
      <c r="C95" s="25" t="s">
        <v>93</v>
      </c>
      <c r="D95" s="23"/>
      <c r="E95" s="23"/>
    </row>
    <row r="96" spans="2:8" x14ac:dyDescent="0.25">
      <c r="B96" s="1"/>
      <c r="C96" s="25" t="s">
        <v>94</v>
      </c>
      <c r="D96" s="23"/>
      <c r="E96" s="23"/>
    </row>
    <row r="97" spans="2:7" x14ac:dyDescent="0.25">
      <c r="B97" s="1"/>
      <c r="C97" s="2"/>
      <c r="D97" s="1"/>
      <c r="E97" s="1"/>
    </row>
    <row r="98" spans="2:7" x14ac:dyDescent="0.25">
      <c r="B98" s="1"/>
      <c r="C98" s="2"/>
      <c r="D98" s="1"/>
      <c r="E98" s="1"/>
    </row>
    <row r="99" spans="2:7" x14ac:dyDescent="0.25">
      <c r="B99" s="1"/>
      <c r="C99" s="2"/>
      <c r="D99" s="1"/>
      <c r="E99" s="1"/>
    </row>
    <row r="100" spans="2:7" x14ac:dyDescent="0.25">
      <c r="F100" s="110" t="s">
        <v>86</v>
      </c>
      <c r="G100" s="110"/>
    </row>
    <row r="101" spans="2:7" x14ac:dyDescent="0.25">
      <c r="C101" s="18" t="s">
        <v>85</v>
      </c>
      <c r="F101" s="111" t="s">
        <v>98</v>
      </c>
      <c r="G101" s="111"/>
    </row>
    <row r="102" spans="2:7" x14ac:dyDescent="0.25">
      <c r="C102" s="20" t="s">
        <v>80</v>
      </c>
      <c r="F102" s="112" t="s">
        <v>82</v>
      </c>
      <c r="G102" s="112"/>
    </row>
    <row r="103" spans="2:7" x14ac:dyDescent="0.25">
      <c r="C103" s="21" t="s">
        <v>81</v>
      </c>
    </row>
    <row r="104" spans="2:7" x14ac:dyDescent="0.25">
      <c r="C104" s="19"/>
      <c r="D104" s="19"/>
      <c r="E104" s="19"/>
    </row>
    <row r="105" spans="2:7" x14ac:dyDescent="0.25">
      <c r="C105" s="19"/>
      <c r="D105" s="19"/>
      <c r="E105" s="19"/>
    </row>
    <row r="106" spans="2:7" x14ac:dyDescent="0.25">
      <c r="C106" s="19"/>
      <c r="D106" s="19"/>
      <c r="E106" s="19"/>
    </row>
  </sheetData>
  <mergeCells count="8">
    <mergeCell ref="A7:H7"/>
    <mergeCell ref="F100:G100"/>
    <mergeCell ref="F101:G101"/>
    <mergeCell ref="F102:G102"/>
    <mergeCell ref="C92:F92"/>
    <mergeCell ref="A8:H8"/>
    <mergeCell ref="A9:H9"/>
    <mergeCell ref="A10:H10"/>
  </mergeCells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64" max="16383" man="1"/>
  </rowBreaks>
  <ignoredErrors>
    <ignoredError sqref="D55" evalError="1"/>
    <ignoredError sqref="D39:G39 H14:H28 F65:G65 H66:H69 H56:H64 H40:H46 H30:H31 H48:H54 H71:H76 H78:H86 H33:H38" formulaRange="1"/>
    <ignoredError sqref="H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Francisco Frias</cp:lastModifiedBy>
  <cp:lastPrinted>2024-03-07T15:04:52Z</cp:lastPrinted>
  <dcterms:created xsi:type="dcterms:W3CDTF">2021-01-05T12:43:18Z</dcterms:created>
  <dcterms:modified xsi:type="dcterms:W3CDTF">2024-03-14T12:18:17Z</dcterms:modified>
</cp:coreProperties>
</file>