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D66B5921-A05F-43F5-B95C-9A7871002E74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feb2022'!$A$3:$M$40</definedName>
    <definedName name="_xlnm.Print_Titles" localSheetId="0">'enero feb2022'!$2:$14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50" l="1"/>
  <c r="M24" i="50"/>
  <c r="M25" i="50" s="1"/>
  <c r="M26" i="50" s="1"/>
  <c r="M27" i="50" s="1"/>
  <c r="M28" i="50" s="1"/>
  <c r="M29" i="50" s="1"/>
  <c r="M30" i="50" s="1"/>
  <c r="M31" i="50" s="1"/>
  <c r="M32" i="50" s="1"/>
  <c r="H33" i="50"/>
  <c r="M15" i="50" l="1"/>
  <c r="I33" i="50" l="1"/>
  <c r="M33" i="50" s="1"/>
  <c r="J33" i="50" l="1"/>
  <c r="M16" i="50" l="1"/>
  <c r="M17" i="50" s="1"/>
  <c r="M18" i="50" s="1"/>
  <c r="M19" i="50" s="1"/>
  <c r="M20" i="50" s="1"/>
  <c r="M21" i="50" s="1"/>
  <c r="M22" i="50" s="1"/>
  <c r="M23" i="50" s="1"/>
</calcChain>
</file>

<file path=xl/sharedStrings.xml><?xml version="1.0" encoding="utf-8"?>
<sst xmlns="http://schemas.openxmlformats.org/spreadsheetml/2006/main" count="85" uniqueCount="61">
  <si>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</si>
  <si>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</si>
  <si>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</si>
  <si>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</si>
  <si>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</si>
  <si>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</si>
  <si>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</si>
  <si>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</si>
  <si>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</si>
  <si>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</si>
  <si>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</si>
  <si>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</si>
  <si>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</si>
  <si>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</si>
  <si>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</si>
  <si>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</si>
  <si>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</si>
  <si>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</si>
  <si>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</si>
  <si>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</si>
  <si>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</si>
  <si>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</si>
  <si>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</si>
  <si>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</si>
  <si>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</si>
  <si>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</si>
  <si>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</si>
  <si>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</si>
  <si>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</si>
  <si>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</si>
  <si>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</si>
  <si>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</si>
  <si>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</si>
  <si>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Korea</t>
  </si>
  <si>
    <t>TRANSFERENCIA KOREA , d/f 17/11/2022</t>
  </si>
  <si>
    <t>4to Aporte , Para selección de Centros Educativos , para la formación de Jovenes multipicadores 2022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</si>
  <si>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30 NOVIEMBRE 2022  al 31 de DICIEMBRE  del 2022</t>
    </r>
  </si>
  <si>
    <t>Bce al 30/11/2022</t>
  </si>
  <si>
    <r>
      <rPr>
        <b/>
        <sz val="11"/>
        <color theme="1"/>
        <rFont val="Calibri"/>
        <family val="2"/>
        <scheme val="minor"/>
      </rPr>
      <t>Balance Inicial del 30 NOVIEMBRE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</si>
  <si>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DICIEMBRE 2022</t>
  </si>
  <si>
    <t>Balance al 31 DICIEMBRE 2022</t>
  </si>
  <si>
    <t>US$469.62</t>
  </si>
  <si>
    <t>CK.1744</t>
  </si>
  <si>
    <t>Pago  A Pily Gourmet  NCF: B1500000494, por refrigerio ofrecido en el lanzamiento del tercer grupo de multiplicadores/as del proyecto prevencion de embarazo en adolescentes y fortalecimiento de salud integral de adolescentes, efectuado los dias 14, 15, 16 y 18 de noviembre 2022.</t>
  </si>
  <si>
    <t>2.2.9.2.3</t>
  </si>
  <si>
    <t>CK.1745</t>
  </si>
  <si>
    <t>Pago A Carmen Valera , NCF: B1500000019, por refrigerio ofrecido en el lanzamiento del tercer grupo de multiplicadores/as, del centro educativo rafael nin en santo domingo este, del proyecto de prevencion de embarazo en adolescentes, efectuado el 10 de octubre 2022.</t>
  </si>
  <si>
    <t>CK.1746</t>
  </si>
  <si>
    <t>Pago  A  GREGORIA DEL ROSARIO ORTIZ  NCF: B1500000102, Por impresion de kit de lanzmiento para el tercer de multiplicadores/as que se capacitaran para el proyecto prevencion de embarazo de adolescentes y fortalecimiento de la salud integral de adolescentes en la republica domincana, fase III.</t>
  </si>
  <si>
    <t>2.2.2.2</t>
  </si>
  <si>
    <t>TRANSF.</t>
  </si>
  <si>
    <t>Transf..  En Calidad de Prestamo al Ministerio de la Mujer , para el Pago Salario Perosnal temporal  ( Jenny Molina  , Noviembre y Diciembre2022)  , Leslie Mena, ( Diciembre 2022)</t>
  </si>
  <si>
    <t>1.111.1</t>
  </si>
  <si>
    <t>cargos bancarios corresp. Al mes Diciembre 2022</t>
  </si>
  <si>
    <t>2.2.8.2.01</t>
  </si>
  <si>
    <t>TESORERIA NACIONAL RD DO41BR00000000000102384894</t>
  </si>
  <si>
    <t>Lib.317-UEPEX</t>
  </si>
  <si>
    <t>Pago consultoria a DISEÑO Y TECNOLOGIA EMPRESARIAL  LY M , SRL ,  para  sistematizar la informacion de los servicios de proteccion disponible en el pais en todos los puntos de atencion a victima de violencia y desarrollar un portal web , para su geolocalizacion.</t>
  </si>
  <si>
    <t>Lib.268-UEPEX</t>
  </si>
  <si>
    <t>Pago a ROMFER OFFICE STORE, SRL, Compra de Mobiliarios de Equipos de Oficina , para uso de este ministerio</t>
  </si>
  <si>
    <t>2.6.1.1.01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</si>
</sst>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333333"/>
      <name val="Helvetica"/>
      <family val="2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8" xfId="0" applyBorder="1"/>
    <xf numFmtId="0" fontId="0" fillId="2" borderId="3" xfId="0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70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167" fontId="10" fillId="0" borderId="7" xfId="0" applyNumberFormat="1" applyFont="1" applyBorder="1"/>
    <xf numFmtId="168" fontId="10" fillId="0" borderId="7" xfId="0" applyNumberFormat="1" applyFont="1" applyBorder="1"/>
    <xf numFmtId="165" fontId="10" fillId="0" borderId="7" xfId="0" applyNumberFormat="1" applyFont="1" applyBorder="1"/>
    <xf numFmtId="0" fontId="9" fillId="0" borderId="5" xfId="0" applyFont="1" applyBorder="1"/>
    <xf numFmtId="44" fontId="9" fillId="0" borderId="6" xfId="0" applyNumberFormat="1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169" fontId="14" fillId="0" borderId="8" xfId="1" applyNumberFormat="1" applyFont="1" applyBorder="1" applyAlignment="1">
      <alignment wrapText="1"/>
    </xf>
    <xf numFmtId="0" fontId="11" fillId="0" borderId="8" xfId="0" applyFont="1" applyBorder="1" applyAlignment="1">
      <alignment wrapText="1"/>
    </xf>
    <xf numFmtId="165" fontId="14" fillId="0" borderId="8" xfId="1" applyFont="1" applyBorder="1" applyAlignment="1">
      <alignment wrapText="1"/>
    </xf>
    <xf numFmtId="0" fontId="12" fillId="0" borderId="8" xfId="0" applyFont="1" applyBorder="1" applyAlignment="1">
      <alignment wrapText="1"/>
    </xf>
    <xf numFmtId="170" fontId="14" fillId="0" borderId="8" xfId="0" applyNumberFormat="1" applyFont="1" applyBorder="1" applyAlignment="1">
      <alignment wrapText="1"/>
    </xf>
    <xf numFmtId="0" fontId="9" fillId="0" borderId="8" xfId="0" applyFont="1" applyBorder="1" applyAlignment="1">
      <alignment horizontal="center"/>
    </xf>
    <xf numFmtId="43" fontId="0" fillId="0" borderId="8" xfId="3" applyFont="1" applyBorder="1"/>
    <xf numFmtId="43" fontId="0" fillId="0" borderId="0" xfId="0" applyNumberFormat="1"/>
    <xf numFmtId="0" fontId="15" fillId="0" borderId="8" xfId="0" applyFont="1" applyBorder="1" applyAlignment="1">
      <alignment wrapText="1"/>
    </xf>
    <xf numFmtId="44" fontId="14" fillId="0" borderId="8" xfId="2" applyFont="1" applyBorder="1" applyAlignment="1">
      <alignment wrapText="1"/>
    </xf>
    <xf numFmtId="44" fontId="7" fillId="0" borderId="8" xfId="2" applyFont="1" applyBorder="1"/>
    <xf numFmtId="43" fontId="7" fillId="0" borderId="8" xfId="3" applyFont="1" applyBorder="1" applyAlignment="1"/>
    <xf numFmtId="166" fontId="17" fillId="0" borderId="8" xfId="0" applyNumberFormat="1" applyFont="1" applyBorder="1" applyAlignment="1">
      <alignment horizontal="center" vertical="center"/>
    </xf>
    <xf numFmtId="43" fontId="18" fillId="0" borderId="8" xfId="3" applyFont="1" applyBorder="1" applyAlignment="1"/>
    <xf numFmtId="43" fontId="19" fillId="0" borderId="8" xfId="3" applyFont="1" applyBorder="1"/>
    <xf numFmtId="0" fontId="11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166" fontId="17" fillId="0" borderId="8" xfId="0" applyNumberFormat="1" applyFont="1" applyBorder="1" applyAlignment="1">
      <alignment vertical="center"/>
    </xf>
    <xf numFmtId="167" fontId="17" fillId="0" borderId="8" xfId="0" applyNumberFormat="1" applyFont="1" applyBorder="1" applyAlignment="1">
      <alignment horizontal="center" vertical="center"/>
    </xf>
    <xf numFmtId="4" fontId="21" fillId="0" borderId="0" xfId="0" applyNumberFormat="1" applyFont="1"/>
    <xf numFmtId="0" fontId="20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43" fontId="7" fillId="0" borderId="8" xfId="3" applyFont="1" applyBorder="1"/>
    <xf numFmtId="0" fontId="7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2" fillId="0" borderId="10" xfId="0" applyNumberFormat="1" applyFont="1" applyBorder="1"/>
    <xf numFmtId="43" fontId="7" fillId="0" borderId="10" xfId="3" applyFont="1" applyBorder="1"/>
    <xf numFmtId="43" fontId="7" fillId="0" borderId="14" xfId="3" applyFont="1" applyFill="1" applyBorder="1"/>
    <xf numFmtId="43" fontId="0" fillId="0" borderId="10" xfId="3" applyFont="1" applyBorder="1"/>
    <xf numFmtId="165" fontId="10" fillId="0" borderId="11" xfId="1" applyFont="1" applyBorder="1" applyAlignment="1"/>
    <xf numFmtId="165" fontId="23" fillId="0" borderId="8" xfId="1" applyFont="1" applyBorder="1" applyAlignment="1">
      <alignment wrapText="1"/>
    </xf>
    <xf numFmtId="14" fontId="9" fillId="0" borderId="8" xfId="0" applyNumberFormat="1" applyFont="1" applyBorder="1" applyAlignment="1">
      <alignment horizontal="left" vertical="center"/>
    </xf>
    <xf numFmtId="44" fontId="7" fillId="0" borderId="8" xfId="2" applyFont="1" applyBorder="1" applyAlignment="1"/>
    <xf numFmtId="44" fontId="0" fillId="0" borderId="0" xfId="2" applyFont="1"/>
    <xf numFmtId="165" fontId="0" fillId="0" borderId="8" xfId="1" applyFont="1" applyBorder="1"/>
    <xf numFmtId="0" fontId="20" fillId="0" borderId="8" xfId="0" applyFont="1" applyBorder="1" applyAlignment="1">
      <alignment horizontal="center" wrapText="1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left" vertical="center" wrapText="1"/>
    </xf>
    <xf numFmtId="14" fontId="24" fillId="0" borderId="8" xfId="0" applyNumberFormat="1" applyFont="1" applyBorder="1" applyAlignment="1">
      <alignment horizontal="left"/>
    </xf>
    <xf numFmtId="14" fontId="25" fillId="0" borderId="8" xfId="0" applyNumberFormat="1" applyFont="1" applyBorder="1" applyAlignment="1">
      <alignment horizontal="left"/>
    </xf>
    <xf numFmtId="168" fontId="0" fillId="0" borderId="8" xfId="1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3171826</xdr:colOff>
      <xdr:row>3</xdr:row>
      <xdr:rowOff>123825</xdr:rowOff>
    </xdr:from>
    <xdr:to>
      <xdr:col>5</xdr:col>
      <xdr:colOff>219076</xdr:colOff>
      <xdr:row>7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69532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6:N42"/>
  <sheetViews>
    <sheetView tabSelected="1" topLeftCell="C1" workbookViewId="0">
      <selection activeCell="A10" sqref="A10:M10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0" max="10" width="12" bestFit="1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6"/>
      <c r="K8" s="1"/>
      <c r="L8" s="1"/>
      <c r="M8" s="1"/>
    </row>
    <row r="9" spans="1:14" ht="18.75" x14ac:dyDescent="0.25">
      <c r="A9" s="90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4" ht="15.75" x14ac:dyDescent="0.25">
      <c r="A10" s="91" t="s">
        <v>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4" x14ac:dyDescent="0.25">
      <c r="A11" s="92" t="s">
        <v>36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4" ht="90" x14ac:dyDescent="0.25">
      <c r="A14" s="5" t="s">
        <v>0</v>
      </c>
      <c r="B14" s="3" t="s">
        <v>4</v>
      </c>
      <c r="C14" s="2" t="s">
        <v>1</v>
      </c>
      <c r="D14" s="3" t="s">
        <v>9</v>
      </c>
      <c r="E14" s="4" t="s">
        <v>2</v>
      </c>
      <c r="F14" s="3" t="s">
        <v>16</v>
      </c>
      <c r="G14" s="10" t="s">
        <v>12</v>
      </c>
      <c r="H14" s="42" t="s">
        <v>38</v>
      </c>
      <c r="I14" s="42" t="s">
        <v>39</v>
      </c>
      <c r="J14" s="43" t="s">
        <v>11</v>
      </c>
      <c r="K14" s="3" t="s">
        <v>8</v>
      </c>
      <c r="L14" s="3" t="s">
        <v>10</v>
      </c>
      <c r="M14" s="12" t="s">
        <v>40</v>
      </c>
    </row>
    <row r="15" spans="1:14" ht="24.75" x14ac:dyDescent="0.25">
      <c r="A15" s="29" t="s">
        <v>37</v>
      </c>
      <c r="B15" s="47" t="s">
        <v>24</v>
      </c>
      <c r="C15" s="16" t="s">
        <v>13</v>
      </c>
      <c r="D15" s="27" t="s">
        <v>7</v>
      </c>
      <c r="E15" s="14" t="s">
        <v>14</v>
      </c>
      <c r="F15" s="21"/>
      <c r="G15" s="22"/>
      <c r="H15" s="30">
        <v>0</v>
      </c>
      <c r="I15" s="30"/>
      <c r="J15" s="23"/>
      <c r="K15" s="24">
        <v>0</v>
      </c>
      <c r="L15" s="25"/>
      <c r="M15" s="19">
        <f>H15+I15-K15</f>
        <v>0</v>
      </c>
      <c r="N15" s="9"/>
    </row>
    <row r="16" spans="1:14" ht="48.75" x14ac:dyDescent="0.25">
      <c r="A16" s="29" t="s">
        <v>37</v>
      </c>
      <c r="B16" s="15" t="s">
        <v>29</v>
      </c>
      <c r="C16" s="45" t="s">
        <v>26</v>
      </c>
      <c r="D16" s="27" t="s">
        <v>7</v>
      </c>
      <c r="E16" s="56" t="s">
        <v>32</v>
      </c>
      <c r="F16" s="52" t="s">
        <v>41</v>
      </c>
      <c r="G16" s="52" t="s">
        <v>28</v>
      </c>
      <c r="H16" s="58">
        <v>25397.29</v>
      </c>
      <c r="I16" s="30"/>
      <c r="J16" s="23"/>
      <c r="K16" s="24"/>
      <c r="L16" s="25"/>
      <c r="M16" s="19">
        <f>M15+H16+I16-K16</f>
        <v>25397.29</v>
      </c>
      <c r="N16" s="9"/>
    </row>
    <row r="17" spans="1:14" ht="24.75" x14ac:dyDescent="0.25">
      <c r="A17" s="29" t="s">
        <v>37</v>
      </c>
      <c r="B17" s="17" t="s">
        <v>31</v>
      </c>
      <c r="C17" s="11"/>
      <c r="D17" s="18" t="s">
        <v>17</v>
      </c>
      <c r="E17" s="14" t="s">
        <v>18</v>
      </c>
      <c r="G17" s="22"/>
      <c r="H17" s="81">
        <v>907181.11</v>
      </c>
      <c r="I17" s="30"/>
      <c r="J17" s="23"/>
      <c r="K17" s="24">
        <v>0</v>
      </c>
      <c r="L17" s="25"/>
      <c r="M17" s="19">
        <f>M16+H17+I17-K17</f>
        <v>932578.4</v>
      </c>
      <c r="N17" s="9"/>
    </row>
    <row r="18" spans="1:14" ht="45.75" customHeight="1" x14ac:dyDescent="0.25">
      <c r="A18" s="29" t="s">
        <v>37</v>
      </c>
      <c r="B18" s="15" t="s">
        <v>5</v>
      </c>
      <c r="C18" s="45" t="s">
        <v>26</v>
      </c>
      <c r="D18" s="18" t="s">
        <v>27</v>
      </c>
      <c r="E18" s="51" t="s">
        <v>25</v>
      </c>
      <c r="F18" s="48">
        <v>192277.49</v>
      </c>
      <c r="G18" s="52">
        <v>69.069999999999993</v>
      </c>
      <c r="H18" s="57">
        <v>13280606.23</v>
      </c>
      <c r="I18" s="50"/>
      <c r="J18" s="49"/>
      <c r="K18" s="49"/>
      <c r="L18" s="25"/>
      <c r="M18" s="19">
        <f>M17+H18+I18-K18</f>
        <v>14213184.630000001</v>
      </c>
      <c r="N18" s="9"/>
    </row>
    <row r="19" spans="1:14" ht="45.75" customHeight="1" x14ac:dyDescent="0.25">
      <c r="A19" s="86">
        <v>44882</v>
      </c>
      <c r="B19" s="17" t="s">
        <v>33</v>
      </c>
      <c r="C19" s="69" t="s">
        <v>34</v>
      </c>
      <c r="D19" s="27" t="s">
        <v>17</v>
      </c>
      <c r="E19" s="70" t="s">
        <v>35</v>
      </c>
      <c r="F19" s="66"/>
      <c r="G19" s="60"/>
      <c r="H19" s="82">
        <v>2005871.71</v>
      </c>
      <c r="I19" s="71">
        <v>0</v>
      </c>
      <c r="J19" s="11"/>
      <c r="K19" s="74"/>
      <c r="L19" s="25"/>
      <c r="M19" s="19">
        <f>M18+H19+I19-K19</f>
        <v>16219056.34</v>
      </c>
      <c r="N19" s="9"/>
    </row>
    <row r="20" spans="1:14" ht="45.75" customHeight="1" x14ac:dyDescent="0.25">
      <c r="A20" s="86">
        <v>44915</v>
      </c>
      <c r="B20" s="17" t="s">
        <v>33</v>
      </c>
      <c r="C20" s="64" t="s">
        <v>42</v>
      </c>
      <c r="D20" s="27" t="s">
        <v>17</v>
      </c>
      <c r="E20" s="65" t="s">
        <v>43</v>
      </c>
      <c r="F20" s="66"/>
      <c r="G20" s="60"/>
      <c r="H20" s="61"/>
      <c r="I20" s="67"/>
      <c r="J20" s="11"/>
      <c r="K20" s="83">
        <v>145970.16</v>
      </c>
      <c r="L20" s="68" t="s">
        <v>44</v>
      </c>
      <c r="M20" s="19">
        <f t="shared" ref="M20:M32" si="0">M19+H20+I20-K20</f>
        <v>16073086.18</v>
      </c>
      <c r="N20" s="9"/>
    </row>
    <row r="21" spans="1:14" ht="45.75" customHeight="1" x14ac:dyDescent="0.25">
      <c r="A21" s="87">
        <v>44922</v>
      </c>
      <c r="B21" s="17" t="s">
        <v>33</v>
      </c>
      <c r="C21" s="45" t="s">
        <v>45</v>
      </c>
      <c r="D21" s="27" t="s">
        <v>17</v>
      </c>
      <c r="E21" s="65" t="s">
        <v>46</v>
      </c>
      <c r="F21" s="66"/>
      <c r="G21" s="60"/>
      <c r="H21" s="61"/>
      <c r="I21" s="67"/>
      <c r="J21" s="11"/>
      <c r="K21" s="83">
        <v>29835</v>
      </c>
      <c r="L21" s="75" t="s">
        <v>44</v>
      </c>
      <c r="M21" s="19">
        <f t="shared" si="0"/>
        <v>16043251.18</v>
      </c>
      <c r="N21" s="9"/>
    </row>
    <row r="22" spans="1:14" ht="45.75" customHeight="1" x14ac:dyDescent="0.25">
      <c r="A22" s="87">
        <v>44916</v>
      </c>
      <c r="B22" s="17" t="s">
        <v>33</v>
      </c>
      <c r="C22" s="72" t="s">
        <v>47</v>
      </c>
      <c r="D22" s="27" t="s">
        <v>17</v>
      </c>
      <c r="E22" s="65" t="s">
        <v>48</v>
      </c>
      <c r="F22" s="66"/>
      <c r="G22" s="60"/>
      <c r="H22" s="61"/>
      <c r="I22" s="67"/>
      <c r="J22" s="11"/>
      <c r="K22" s="83">
        <v>157950</v>
      </c>
      <c r="L22" s="76" t="s">
        <v>49</v>
      </c>
      <c r="M22" s="19">
        <f t="shared" si="0"/>
        <v>15885301.18</v>
      </c>
      <c r="N22" s="9"/>
    </row>
    <row r="23" spans="1:14" ht="57" customHeight="1" x14ac:dyDescent="0.25">
      <c r="A23" s="87">
        <v>44916</v>
      </c>
      <c r="B23" s="15" t="s">
        <v>5</v>
      </c>
      <c r="C23" s="84" t="s">
        <v>56</v>
      </c>
      <c r="D23" s="85" t="s">
        <v>55</v>
      </c>
      <c r="E23" s="65" t="s">
        <v>57</v>
      </c>
      <c r="F23" s="66"/>
      <c r="G23" s="60"/>
      <c r="H23" s="61"/>
      <c r="I23" s="67"/>
      <c r="J23" s="89">
        <v>14070.46</v>
      </c>
      <c r="K23" s="83">
        <v>826000</v>
      </c>
      <c r="L23" s="76"/>
      <c r="M23" s="19">
        <f t="shared" si="0"/>
        <v>15059301.18</v>
      </c>
      <c r="N23" s="9"/>
    </row>
    <row r="24" spans="1:14" ht="57" customHeight="1" x14ac:dyDescent="0.25">
      <c r="A24" s="87"/>
      <c r="B24" s="15"/>
      <c r="C24" s="84" t="s">
        <v>58</v>
      </c>
      <c r="D24" s="85" t="s">
        <v>55</v>
      </c>
      <c r="E24" s="65" t="s">
        <v>59</v>
      </c>
      <c r="F24" s="66"/>
      <c r="G24" s="60">
        <v>66.022499999999994</v>
      </c>
      <c r="H24" s="61"/>
      <c r="I24" s="67"/>
      <c r="J24" s="89">
        <v>33636.82</v>
      </c>
      <c r="K24" s="83">
        <v>2220787.14</v>
      </c>
      <c r="L24" s="76" t="s">
        <v>60</v>
      </c>
      <c r="M24" s="19">
        <f t="shared" si="0"/>
        <v>12838514.039999999</v>
      </c>
      <c r="N24" s="9"/>
    </row>
    <row r="25" spans="1:14" ht="45.75" customHeight="1" x14ac:dyDescent="0.25">
      <c r="A25" s="88">
        <v>44922</v>
      </c>
      <c r="B25" s="17" t="s">
        <v>33</v>
      </c>
      <c r="C25" s="73" t="s">
        <v>50</v>
      </c>
      <c r="D25" s="27" t="s">
        <v>17</v>
      </c>
      <c r="E25" s="65" t="s">
        <v>51</v>
      </c>
      <c r="F25" s="66"/>
      <c r="G25" s="60"/>
      <c r="H25" s="61"/>
      <c r="I25" s="67"/>
      <c r="J25" s="11"/>
      <c r="K25" s="83">
        <v>99688.2</v>
      </c>
      <c r="L25" s="77" t="s">
        <v>52</v>
      </c>
      <c r="M25" s="19">
        <f t="shared" si="0"/>
        <v>12738825.84</v>
      </c>
      <c r="N25" s="9"/>
    </row>
    <row r="26" spans="1:14" ht="45.75" customHeight="1" x14ac:dyDescent="0.25">
      <c r="A26" s="88">
        <v>44926</v>
      </c>
      <c r="B26" s="17" t="s">
        <v>33</v>
      </c>
      <c r="C26" s="45" t="s">
        <v>30</v>
      </c>
      <c r="D26" s="27" t="s">
        <v>17</v>
      </c>
      <c r="E26" s="65" t="s">
        <v>53</v>
      </c>
      <c r="F26" s="66"/>
      <c r="G26" s="60"/>
      <c r="H26" s="61"/>
      <c r="I26" s="67"/>
      <c r="J26" s="11"/>
      <c r="K26" s="83">
        <v>1473.83</v>
      </c>
      <c r="L26" s="75" t="s">
        <v>54</v>
      </c>
      <c r="M26" s="19">
        <f t="shared" si="0"/>
        <v>12737352.01</v>
      </c>
      <c r="N26" s="9"/>
    </row>
    <row r="27" spans="1:14" ht="45.75" customHeight="1" x14ac:dyDescent="0.25">
      <c r="A27" s="88">
        <v>44926</v>
      </c>
      <c r="B27" s="15" t="s">
        <v>29</v>
      </c>
      <c r="C27" s="45" t="s">
        <v>30</v>
      </c>
      <c r="D27" s="27" t="s">
        <v>7</v>
      </c>
      <c r="E27" s="65" t="s">
        <v>53</v>
      </c>
      <c r="F27" s="59"/>
      <c r="G27" s="60"/>
      <c r="H27" s="61"/>
      <c r="I27" s="67"/>
      <c r="J27" s="11"/>
      <c r="K27" s="83">
        <v>325</v>
      </c>
      <c r="L27" s="75" t="s">
        <v>54</v>
      </c>
      <c r="M27" s="19">
        <f t="shared" si="0"/>
        <v>12737027.01</v>
      </c>
      <c r="N27" s="9"/>
    </row>
    <row r="28" spans="1:14" ht="45.75" customHeight="1" x14ac:dyDescent="0.25">
      <c r="A28" s="80"/>
      <c r="B28" s="15"/>
      <c r="C28" s="45"/>
      <c r="D28" s="18"/>
      <c r="E28" s="13"/>
      <c r="F28" s="48"/>
      <c r="G28" s="52"/>
      <c r="H28" s="57"/>
      <c r="I28" s="50"/>
      <c r="J28" s="11"/>
      <c r="K28" s="63"/>
      <c r="L28" s="79"/>
      <c r="M28" s="19">
        <f t="shared" si="0"/>
        <v>12737027.01</v>
      </c>
      <c r="N28" s="9"/>
    </row>
    <row r="29" spans="1:14" ht="45.75" customHeight="1" x14ac:dyDescent="0.25">
      <c r="A29" s="29"/>
      <c r="B29" s="15"/>
      <c r="C29" s="45"/>
      <c r="D29" s="18"/>
      <c r="E29" s="51"/>
      <c r="F29" s="48"/>
      <c r="G29" s="52"/>
      <c r="H29" s="57"/>
      <c r="I29" s="50"/>
      <c r="J29" s="63"/>
      <c r="K29" s="49"/>
      <c r="L29" s="25"/>
      <c r="M29" s="19">
        <f t="shared" si="0"/>
        <v>12737027.01</v>
      </c>
      <c r="N29" s="9"/>
    </row>
    <row r="30" spans="1:14" x14ac:dyDescent="0.25">
      <c r="A30" s="44"/>
      <c r="B30" s="15"/>
      <c r="C30" s="53"/>
      <c r="D30" s="27"/>
      <c r="E30" s="13"/>
      <c r="F30" s="21"/>
      <c r="G30" s="28"/>
      <c r="H30" s="19"/>
      <c r="I30" s="19"/>
      <c r="J30" s="20"/>
      <c r="K30" s="62"/>
      <c r="L30" s="25"/>
      <c r="M30" s="19">
        <f t="shared" si="0"/>
        <v>12737027.01</v>
      </c>
      <c r="N30" s="9"/>
    </row>
    <row r="31" spans="1:14" x14ac:dyDescent="0.25">
      <c r="F31" s="21"/>
      <c r="G31" s="28"/>
      <c r="H31" s="19"/>
      <c r="I31" s="19"/>
      <c r="J31" s="20"/>
      <c r="K31" s="62"/>
      <c r="L31" s="25"/>
      <c r="M31" s="19">
        <f t="shared" si="0"/>
        <v>12737027.01</v>
      </c>
      <c r="N31" s="9"/>
    </row>
    <row r="32" spans="1:14" ht="15.75" thickBot="1" x14ac:dyDescent="0.3">
      <c r="A32" s="44"/>
      <c r="B32" s="15"/>
      <c r="C32" s="53"/>
      <c r="D32" s="27"/>
      <c r="E32" s="13"/>
      <c r="F32" s="21"/>
      <c r="G32" s="28"/>
      <c r="H32" s="19"/>
      <c r="I32" s="19"/>
      <c r="J32" s="20"/>
      <c r="K32" s="54"/>
      <c r="L32" s="25"/>
      <c r="M32" s="19">
        <f t="shared" si="0"/>
        <v>12737027.01</v>
      </c>
      <c r="N32" s="9"/>
    </row>
    <row r="33" spans="1:13" x14ac:dyDescent="0.25">
      <c r="A33" s="31"/>
      <c r="B33" s="32"/>
      <c r="C33" s="32"/>
      <c r="D33" s="32"/>
      <c r="E33" s="32"/>
      <c r="F33" s="32"/>
      <c r="G33" s="32"/>
      <c r="H33" s="33">
        <f>SUM(H15:H32)</f>
        <v>16219056.34</v>
      </c>
      <c r="I33" s="33">
        <f>SUM(I15:I32)</f>
        <v>0</v>
      </c>
      <c r="J33" s="34">
        <f>SUM(J15:J32)</f>
        <v>47707.28</v>
      </c>
      <c r="K33" s="35">
        <f>SUM(K18:K32)</f>
        <v>3482029.3300000005</v>
      </c>
      <c r="L33" s="32"/>
      <c r="M33" s="78">
        <f>H33+I33-K33</f>
        <v>12737027.01</v>
      </c>
    </row>
    <row r="34" spans="1:13" ht="15.75" thickBot="1" x14ac:dyDescent="0.3">
      <c r="A34" s="4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x14ac:dyDescent="0.25">
      <c r="B35" s="38"/>
      <c r="C35" s="38"/>
      <c r="D35" s="38"/>
      <c r="E35" s="38"/>
      <c r="F35" s="38"/>
      <c r="G35" s="38"/>
      <c r="H35" s="41"/>
      <c r="I35" s="41"/>
      <c r="J35" s="39"/>
      <c r="K35" s="40"/>
      <c r="L35" s="38"/>
      <c r="M35" s="41"/>
    </row>
    <row r="36" spans="1:13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41"/>
    </row>
    <row r="37" spans="1:13" x14ac:dyDescent="0.25">
      <c r="B37" s="38"/>
      <c r="C37" s="38" t="s">
        <v>20</v>
      </c>
      <c r="D37" s="38"/>
      <c r="E37" s="38"/>
      <c r="F37" s="38" t="s">
        <v>6</v>
      </c>
      <c r="G37" s="38"/>
      <c r="H37" s="38"/>
      <c r="I37" s="38"/>
      <c r="J37" s="38"/>
      <c r="K37" s="38" t="s">
        <v>19</v>
      </c>
      <c r="L37" s="38"/>
      <c r="M37" s="41"/>
    </row>
    <row r="38" spans="1:13" x14ac:dyDescent="0.25">
      <c r="B38" s="38"/>
      <c r="C38" s="38" t="s">
        <v>21</v>
      </c>
      <c r="D38" s="38"/>
      <c r="E38" s="38"/>
      <c r="F38" s="38" t="s">
        <v>22</v>
      </c>
      <c r="G38" s="38"/>
      <c r="H38" s="38"/>
      <c r="I38" s="38"/>
      <c r="J38" s="38"/>
      <c r="K38" s="38" t="s">
        <v>23</v>
      </c>
      <c r="L38" s="38"/>
      <c r="M38" s="41"/>
    </row>
    <row r="39" spans="1:13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41"/>
    </row>
    <row r="42" spans="1:13" x14ac:dyDescent="0.25">
      <c r="H42" s="55"/>
      <c r="I42" s="55"/>
    </row>
  </sheetData>
  <mergeCells count="3">
    <mergeCell ref="A9:M9"/>
    <mergeCell ref="A10:M10"/>
    <mergeCell ref="A11:M11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2023-01-26T13:23:04Z</cp:lastPrinted>
  <dcterms:created xsi:type="dcterms:W3CDTF">2018-10-19T15:39:09Z</dcterms:created>
  <dcterms:modified xsi:type="dcterms:W3CDTF">2023-01-26T17:19:16Z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